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uy\Extract_2020-10-24\For ICGA_J 42.2-3\TCEC_17\"/>
    </mc:Choice>
  </mc:AlternateContent>
  <bookViews>
    <workbookView xWindow="-120" yWindow="-120" windowWidth="20736" windowHeight="11160"/>
  </bookViews>
  <sheets>
    <sheet name="0 TCEC17 Index" sheetId="63" r:id="rId1"/>
    <sheet name="1 TCEC17 Engines" sheetId="5" r:id="rId2"/>
    <sheet name="2 TCEC17 tiers' x-tables" sheetId="13" r:id="rId3"/>
    <sheet name="2a TCEC17.1's progress tables" sheetId="67" r:id="rId4"/>
    <sheet name="3 T17 QL results" sheetId="65" r:id="rId5"/>
    <sheet name="4 T17 L2 results" sheetId="66" r:id="rId6"/>
    <sheet name="5 T17 L1 results" sheetId="68" r:id="rId7"/>
    <sheet name="6 T17 L1po results" sheetId="73" r:id="rId8"/>
    <sheet name="7 T17 DivP results" sheetId="76" r:id="rId9"/>
    <sheet name="8 T17 Sufi results" sheetId="79" r:id="rId10"/>
    <sheet name="9 Shortest-longest" sheetId="23" r:id="rId11"/>
    <sheet name="10 S17 Generic Stats" sheetId="29" r:id="rId12"/>
  </sheets>
  <definedNames>
    <definedName name="_13.P_GH_x_table_1" localSheetId="2">'2 TCEC17 tiers'' x-tables'!#REF!</definedName>
    <definedName name="_13.P_GH_x_table_2" localSheetId="2">'2 TCEC17 tiers'' x-tables'!#REF!</definedName>
    <definedName name="_13.P_GH_x_table_3" localSheetId="2">'2 TCEC17 tiers'' x-tables'!#REF!</definedName>
    <definedName name="_R1_x_table" localSheetId="2">'2 TCEC17 tiers'' x-tables'!#REF!</definedName>
    <definedName name="_R4_Rapid_x_table" localSheetId="2">'2 TCEC17 tiers'' x-tables'!#REF!</definedName>
    <definedName name="_R4_Rapid_x_table_1" localSheetId="2">'2 TCEC17 tiers'' x-tables'!#REF!</definedName>
    <definedName name="_R4_Rapid_x_table_2" localSheetId="2">'2 TCEC17 tiers'' x-tables'!#REF!</definedName>
    <definedName name="_R5_Blitz_x_table" localSheetId="2">'2 TCEC17 tiers'' x-tables'!#REF!</definedName>
    <definedName name="Crosstable_14" localSheetId="2">'2 TCEC17 tiers'' x-tables'!#REF!</definedName>
    <definedName name="Crosstable_14.1" localSheetId="2">'2 TCEC17 tiers'' x-tables'!#REF!</definedName>
    <definedName name="Crosstable_14.2" localSheetId="2">'2 TCEC17 tiers'' x-tables'!#REF!</definedName>
    <definedName name="Crosstable_14.2_1" localSheetId="2">'2 TCEC17 tiers'' x-tables'!#REF!</definedName>
    <definedName name="Crosstable_14.3" localSheetId="2">'2 TCEC17 tiers'' x-tables'!#REF!</definedName>
    <definedName name="Crosstable_14.4" localSheetId="2">'2 TCEC17 tiers'' x-tables'!#REF!</definedName>
    <definedName name="Crosstable_14.P" localSheetId="2">'2 TCEC17 tiers'' x-tables'!#REF!</definedName>
    <definedName name="D0_x_table" localSheetId="2">'2 TCEC17 tiers'' x-tables'!#REF!</definedName>
    <definedName name="D0_x_table_1" localSheetId="2">'2 TCEC17 tiers'' x-tables'!#REF!</definedName>
    <definedName name="D1_x_table" localSheetId="2">'2 TCEC17 tiers'' x-tables'!#REF!</definedName>
    <definedName name="D1_x_table_1" localSheetId="2">'2 TCEC17 tiers'' x-tables'!#REF!</definedName>
    <definedName name="D2_x_table" localSheetId="2">'2 TCEC17 tiers'' x-tables'!#REF!</definedName>
    <definedName name="D2_x_table_1" localSheetId="2">'2 TCEC17 tiers'' x-tables'!#REF!</definedName>
    <definedName name="D3_x_table" localSheetId="2">'2 TCEC17 tiers'' x-tables'!#REF!</definedName>
    <definedName name="D3_x_table_1" localSheetId="2">'2 TCEC17 tiers'' x-tables'!#REF!</definedName>
    <definedName name="D4_x_table" localSheetId="2">'2 TCEC17 tiers'' x-tables'!#REF!</definedName>
    <definedName name="D4_x_table_1" localSheetId="2">'2 TCEC17 tiers'' x-tables'!#REF!</definedName>
    <definedName name="D4_x_table_2" localSheetId="2">'2 TCEC17 tiers'' x-tables'!#REF!</definedName>
    <definedName name="D4_x_table_3" localSheetId="2">'2 TCEC17 tiers'' x-tables'!#REF!</definedName>
    <definedName name="Division_P_x_table" localSheetId="2">'2 TCEC17 tiers'' x-tables'!#REF!</definedName>
    <definedName name="Division_P_x_table_1" localSheetId="2">'2 TCEC17 tiers'' x-tables'!#REF!</definedName>
    <definedName name="League_1_Play_off_x_table" localSheetId="2">'2 TCEC17 tiers'' x-tables'!#REF!</definedName>
    <definedName name="League_1_x_table" localSheetId="2">'2 TCEC17 tiers'' x-tables'!#REF!</definedName>
    <definedName name="League_2_x_table" localSheetId="2">'2 TCEC17 tiers'' x-tables'!#REF!</definedName>
    <definedName name="Qualification_x_table" localSheetId="2">'2 TCEC17 tiers'' x-tables'!#REF!</definedName>
    <definedName name="TCEC12.1_x_table" localSheetId="2">'2 TCEC17 tiers'' x-tables'!#REF!</definedName>
    <definedName name="TCEC12.1_x_table_1" localSheetId="2">'2 TCEC17 tiers'' x-tables'!#REF!</definedName>
    <definedName name="TCEC12.P_x_table" localSheetId="2">'2 TCEC17 tiers'' x-tables'!#REF!</definedName>
    <definedName name="TCEC12.P_x_table_1" localSheetId="2">'2 TCEC17 tiers'' x-tables'!#REF!</definedName>
    <definedName name="TCEC15.1_x_table" localSheetId="2">'2 TCEC17 tiers'' x-tables'!#REF!</definedName>
    <definedName name="TCEC15.2_x_table" localSheetId="2">'2 TCEC17 tiers'' x-tables'!#REF!</definedName>
    <definedName name="TCEC15.P_x_table" localSheetId="2">'2 TCEC17 tiers'' x-tables'!#REF!</definedName>
    <definedName name="TCEC15.P_x_table_1" localSheetId="2">'2 TCEC17 tiers'' x-tables'!#REF!</definedName>
    <definedName name="TCEC15.P4_x_table" localSheetId="2">'2 TCEC17 tiers'' x-tables'!#REF!</definedName>
    <definedName name="TCEC15.P4_x_table_1" localSheetId="2">'2 TCEC17 tiers'' x-tables'!#REF!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9" i="29" l="1"/>
  <c r="W18" i="29"/>
  <c r="W17" i="29"/>
  <c r="W16" i="29"/>
  <c r="W15" i="29"/>
  <c r="W14" i="29"/>
  <c r="W13" i="29"/>
  <c r="T19" i="29"/>
  <c r="T18" i="29"/>
  <c r="T38" i="29"/>
  <c r="F6" i="79"/>
  <c r="H7" i="79"/>
  <c r="H6" i="79" s="1"/>
  <c r="F5" i="79" s="1"/>
  <c r="F7" i="79"/>
  <c r="Q38" i="29" l="1"/>
  <c r="G5" i="76"/>
  <c r="G7" i="76"/>
  <c r="Q19" i="29"/>
  <c r="Q18" i="29"/>
  <c r="F7" i="76"/>
  <c r="F4" i="76" s="1"/>
  <c r="H7" i="76"/>
  <c r="H6" i="76" s="1"/>
  <c r="F6" i="76" s="1"/>
  <c r="H5" i="76" l="1"/>
  <c r="N38" i="29" l="1"/>
  <c r="G7" i="73"/>
  <c r="G6" i="73" s="1"/>
  <c r="F6" i="73"/>
  <c r="N19" i="29"/>
  <c r="O19" i="29" s="1"/>
  <c r="N18" i="29"/>
  <c r="O18" i="29" s="1"/>
  <c r="F7" i="73"/>
  <c r="F5" i="73" l="1"/>
  <c r="K38" i="29"/>
  <c r="H7" i="68"/>
  <c r="H6" i="68" s="1"/>
  <c r="F4" i="68"/>
  <c r="F7" i="68"/>
  <c r="F3" i="68"/>
  <c r="F6" i="68"/>
  <c r="K19" i="29"/>
  <c r="K18" i="29"/>
  <c r="H12" i="67"/>
  <c r="H13" i="67"/>
  <c r="H14" i="67"/>
  <c r="H15" i="67"/>
  <c r="H16" i="67"/>
  <c r="H17" i="67"/>
  <c r="H18" i="67"/>
  <c r="H19" i="67"/>
  <c r="H20" i="67"/>
  <c r="H21" i="67"/>
  <c r="H22" i="67"/>
  <c r="H23" i="67"/>
  <c r="H24" i="67"/>
  <c r="H25" i="67"/>
  <c r="H26" i="67"/>
  <c r="H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11" i="67"/>
  <c r="G13" i="67" l="1"/>
  <c r="G12" i="67"/>
  <c r="G15" i="67"/>
  <c r="G14" i="67"/>
  <c r="G18" i="67"/>
  <c r="G19" i="67"/>
  <c r="G16" i="67"/>
  <c r="G17" i="67"/>
  <c r="G20" i="67"/>
  <c r="G22" i="67"/>
  <c r="G21" i="67"/>
  <c r="G23" i="67"/>
  <c r="G24" i="67"/>
  <c r="G25" i="67"/>
  <c r="G26" i="67"/>
  <c r="G11" i="67"/>
  <c r="F13" i="67"/>
  <c r="F12" i="67"/>
  <c r="F15" i="67"/>
  <c r="F14" i="67"/>
  <c r="F18" i="67"/>
  <c r="F19" i="67"/>
  <c r="F16" i="67"/>
  <c r="F17" i="67"/>
  <c r="F20" i="67"/>
  <c r="F22" i="67"/>
  <c r="F21" i="67"/>
  <c r="F23" i="67"/>
  <c r="F24" i="67"/>
  <c r="F25" i="67"/>
  <c r="F26" i="67"/>
  <c r="F11" i="67"/>
  <c r="H38" i="29" l="1"/>
  <c r="E38" i="29"/>
  <c r="H7" i="65" l="1"/>
  <c r="H7" i="66"/>
  <c r="H19" i="29"/>
  <c r="H18" i="29"/>
  <c r="E19" i="29"/>
  <c r="E18" i="29"/>
  <c r="E14" i="29"/>
  <c r="L37" i="29" l="1"/>
  <c r="I37" i="29"/>
  <c r="F37" i="29"/>
  <c r="L38" i="29"/>
  <c r="I38" i="29"/>
  <c r="F38" i="29"/>
  <c r="W12" i="29"/>
  <c r="W21" i="29"/>
  <c r="W22" i="29"/>
  <c r="W23" i="29"/>
  <c r="W24" i="29"/>
  <c r="W25" i="29"/>
  <c r="W27" i="29"/>
  <c r="W28" i="29"/>
  <c r="W29" i="29"/>
  <c r="W30" i="29"/>
  <c r="W31" i="29"/>
  <c r="W32" i="29"/>
  <c r="W33" i="29"/>
  <c r="W36" i="29" l="1"/>
  <c r="W37" i="29"/>
  <c r="R37" i="29"/>
  <c r="R38" i="29"/>
  <c r="O38" i="29"/>
  <c r="O37" i="29"/>
  <c r="X37" i="29" l="1"/>
  <c r="W38" i="29"/>
  <c r="X38" i="29" s="1"/>
  <c r="U37" i="29" l="1"/>
  <c r="U38" i="29"/>
  <c r="W35" i="29"/>
  <c r="X32" i="29" l="1"/>
  <c r="U32" i="29"/>
  <c r="R32" i="29"/>
  <c r="O32" i="29"/>
  <c r="L32" i="29"/>
  <c r="W26" i="29" l="1"/>
  <c r="R13" i="29"/>
  <c r="N40" i="29"/>
  <c r="O33" i="29"/>
  <c r="O31" i="29"/>
  <c r="O30" i="29"/>
  <c r="O29" i="29"/>
  <c r="O28" i="29"/>
  <c r="O27" i="29"/>
  <c r="O26" i="29"/>
  <c r="O25" i="29"/>
  <c r="O24" i="29"/>
  <c r="O23" i="29"/>
  <c r="O22" i="29"/>
  <c r="O21" i="29"/>
  <c r="O16" i="29"/>
  <c r="O15" i="29"/>
  <c r="O14" i="29"/>
  <c r="O13" i="29"/>
  <c r="O40" i="29" l="1"/>
  <c r="I32" i="29" l="1"/>
  <c r="F32" i="29" l="1"/>
  <c r="U33" i="29" l="1"/>
  <c r="U31" i="29"/>
  <c r="U30" i="29"/>
  <c r="U29" i="29"/>
  <c r="U28" i="29"/>
  <c r="U27" i="29"/>
  <c r="U26" i="29"/>
  <c r="U25" i="29"/>
  <c r="U24" i="29"/>
  <c r="U23" i="29"/>
  <c r="U22" i="29"/>
  <c r="U21" i="29"/>
  <c r="U19" i="29"/>
  <c r="U18" i="29"/>
  <c r="U16" i="29"/>
  <c r="U15" i="29"/>
  <c r="U14" i="29"/>
  <c r="U13" i="29"/>
  <c r="R33" i="29"/>
  <c r="R31" i="29"/>
  <c r="R30" i="29"/>
  <c r="R29" i="29"/>
  <c r="R28" i="29"/>
  <c r="R27" i="29"/>
  <c r="R26" i="29"/>
  <c r="R25" i="29"/>
  <c r="R24" i="29"/>
  <c r="R23" i="29"/>
  <c r="R22" i="29"/>
  <c r="R21" i="29"/>
  <c r="R19" i="29"/>
  <c r="R18" i="29"/>
  <c r="R16" i="29"/>
  <c r="R15" i="29"/>
  <c r="R14" i="29"/>
  <c r="U40" i="29" l="1"/>
  <c r="R40" i="29"/>
  <c r="L33" i="29" l="1"/>
  <c r="L31" i="29"/>
  <c r="L30" i="29"/>
  <c r="L29" i="29"/>
  <c r="L28" i="29"/>
  <c r="L27" i="29"/>
  <c r="L26" i="29"/>
  <c r="L25" i="29"/>
  <c r="L24" i="29"/>
  <c r="L23" i="29"/>
  <c r="L22" i="29"/>
  <c r="L21" i="29"/>
  <c r="L16" i="29"/>
  <c r="L15" i="29"/>
  <c r="L14" i="29"/>
  <c r="L13" i="29"/>
  <c r="L19" i="29"/>
  <c r="L18" i="29"/>
  <c r="L40" i="29" l="1"/>
  <c r="T40" i="29" l="1"/>
  <c r="Q40" i="29"/>
  <c r="K40" i="29"/>
  <c r="H40" i="29"/>
  <c r="X30" i="29" l="1"/>
  <c r="X26" i="29"/>
  <c r="X22" i="29"/>
  <c r="X13" i="29"/>
  <c r="X25" i="29"/>
  <c r="X16" i="29"/>
  <c r="X33" i="29"/>
  <c r="X28" i="29"/>
  <c r="X24" i="29"/>
  <c r="X15" i="29"/>
  <c r="X29" i="29"/>
  <c r="X21" i="29"/>
  <c r="X31" i="29"/>
  <c r="X27" i="29"/>
  <c r="X23" i="29"/>
  <c r="X14" i="29"/>
  <c r="W40" i="29"/>
  <c r="X40" i="29" l="1"/>
  <c r="I33" i="29" l="1"/>
  <c r="I31" i="29"/>
  <c r="I30" i="29"/>
  <c r="I29" i="29"/>
  <c r="I28" i="29"/>
  <c r="I27" i="29"/>
  <c r="I26" i="29"/>
  <c r="I25" i="29"/>
  <c r="I24" i="29"/>
  <c r="I23" i="29"/>
  <c r="I22" i="29"/>
  <c r="I21" i="29"/>
  <c r="I17" i="29"/>
  <c r="I16" i="29"/>
  <c r="I15" i="29"/>
  <c r="I14" i="29"/>
  <c r="I13" i="29"/>
  <c r="I18" i="29" l="1"/>
  <c r="I19" i="29"/>
  <c r="I40" i="29"/>
  <c r="F17" i="29" l="1"/>
  <c r="X18" i="29"/>
  <c r="X19" i="29"/>
  <c r="F33" i="29"/>
  <c r="F31" i="29"/>
  <c r="F30" i="29"/>
  <c r="F29" i="29"/>
  <c r="F28" i="29"/>
  <c r="F27" i="29"/>
  <c r="F26" i="29"/>
  <c r="F25" i="29"/>
  <c r="F24" i="29"/>
  <c r="F23" i="29"/>
  <c r="F22" i="29"/>
  <c r="F21" i="29"/>
  <c r="F16" i="29"/>
  <c r="F15" i="29"/>
  <c r="F14" i="29"/>
  <c r="F13" i="29"/>
  <c r="E40" i="29"/>
  <c r="F18" i="29" l="1"/>
  <c r="F40" i="29"/>
  <c r="F19" i="29"/>
  <c r="B11" i="67" l="1"/>
  <c r="B12" i="67" s="1"/>
  <c r="B13" i="67" s="1"/>
  <c r="B14" i="67" l="1"/>
  <c r="B15" i="67" s="1"/>
  <c r="B16" i="67" s="1"/>
  <c r="B17" i="67" s="1"/>
  <c r="B18" i="67" s="1"/>
  <c r="B19" i="67" s="1"/>
  <c r="B20" i="67" s="1"/>
  <c r="B21" i="67" s="1"/>
  <c r="B22" i="67" s="1"/>
  <c r="B23" i="67" s="1"/>
  <c r="B24" i="67" s="1"/>
  <c r="B25" i="67" s="1"/>
  <c r="B26" i="67" s="1"/>
</calcChain>
</file>

<file path=xl/connections.xml><?xml version="1.0" encoding="utf-8"?>
<connections xmlns="http://schemas.openxmlformats.org/spreadsheetml/2006/main">
  <connection id="1" keepAlive="1" name="Query - TCEC17_L1" description="Connection to the 'TCEC17_L1' query in the workbook." type="5" refreshedVersion="6" background="1">
    <dbPr connection="Provider=Microsoft.Mashup.OleDb.1;Data Source=$Workbook$;Location=TCEC17_L1;Extended Properties=&quot;&quot;" command="SELECT * FROM [TCEC17_L1]"/>
  </connection>
  <connection id="2" keepAlive="1" name="Query - TCEC17_L1po" description="Connection to the 'TCEC17_L1po' query in the workbook." type="5" refreshedVersion="6" background="1" saveData="1">
    <dbPr connection="Provider=Microsoft.Mashup.OleDb.1;Data Source=$Workbook$;Location=TCEC17_L1po;Extended Properties=&quot;&quot;" command="SELECT * FROM [TCEC17_L1po]"/>
  </connection>
  <connection id="3" keepAlive="1" name="Query - TCEC17_L2" description="Connection to the 'TCEC17_L2' query in the workbook." type="5" refreshedVersion="6" background="1">
    <dbPr connection="Provider=Microsoft.Mashup.OleDb.1;Data Source=$Workbook$;Location=TCEC17_L2;Extended Properties=&quot;&quot;" command="SELECT * FROM [TCEC17_L2]"/>
  </connection>
  <connection id="4" keepAlive="1" name="Query - TCEC17_P v2" description="Connection to the 'TCEC17_P v2' query in the workbook." type="5" refreshedVersion="6" background="1">
    <dbPr connection="Provider=Microsoft.Mashup.OleDb.1;Data Source=$Workbook$;Location=TCEC17_P v2;Extended Properties=&quot;&quot;" command="SELECT * FROM [TCEC17_P v2]"/>
  </connection>
  <connection id="5" keepAlive="1" name="Query - TCEC17_QL" description="Connection to the 'TCEC17_QL' query in the workbook." type="5" refreshedVersion="6" background="1">
    <dbPr connection="Provider=Microsoft.Mashup.OleDb.1;Data Source=$Workbook$;Location=TCEC17_QL;Extended Properties=&quot;&quot;" command="SELECT * FROM [TCEC17_QL]"/>
  </connection>
  <connection id="6" keepAlive="1" name="Query - TCEC17_Sufi" description="Connection to the 'TCEC17_Sufi' query in the workbook." type="5" refreshedVersion="6" background="1">
    <dbPr connection="Provider=Microsoft.Mashup.OleDb.1;Data Source=$Workbook$;Location=TCEC17_Sufi;Extended Properties=&quot;&quot;" command="SELECT * FROM [TCEC17_Sufi]"/>
  </connection>
</connections>
</file>

<file path=xl/sharedStrings.xml><?xml version="1.0" encoding="utf-8"?>
<sst xmlns="http://schemas.openxmlformats.org/spreadsheetml/2006/main" count="11165" uniqueCount="2572">
  <si>
    <t>#</t>
  </si>
  <si>
    <t>Game</t>
  </si>
  <si>
    <t>—</t>
  </si>
  <si>
    <t>1-0</t>
  </si>
  <si>
    <t>0-1</t>
  </si>
  <si>
    <t>Andscacs</t>
  </si>
  <si>
    <t>Engine</t>
  </si>
  <si>
    <t>Te</t>
  </si>
  <si>
    <t>Va</t>
  </si>
  <si>
    <t>Wa</t>
  </si>
  <si>
    <t>Ar</t>
  </si>
  <si>
    <t>Ne</t>
  </si>
  <si>
    <t>La</t>
  </si>
  <si>
    <t>An</t>
  </si>
  <si>
    <t>Fi</t>
  </si>
  <si>
    <t>Ch</t>
  </si>
  <si>
    <t>Gu</t>
  </si>
  <si>
    <t>Komodo</t>
  </si>
  <si>
    <t>Fire</t>
  </si>
  <si>
    <t>Houdini</t>
  </si>
  <si>
    <t>Stockfish</t>
  </si>
  <si>
    <t>Laser</t>
  </si>
  <si>
    <t>Texel</t>
  </si>
  <si>
    <t>Fizbo</t>
  </si>
  <si>
    <t>Wasp</t>
  </si>
  <si>
    <t>Nemorino</t>
  </si>
  <si>
    <t>Gull</t>
  </si>
  <si>
    <t>Arasan</t>
  </si>
  <si>
    <t>Authors</t>
  </si>
  <si>
    <t>AD</t>
  </si>
  <si>
    <t>US</t>
  </si>
  <si>
    <t>NL</t>
  </si>
  <si>
    <t>UA</t>
  </si>
  <si>
    <t>IT</t>
  </si>
  <si>
    <t>DE</t>
  </si>
  <si>
    <t>RU</t>
  </si>
  <si>
    <t>BE</t>
  </si>
  <si>
    <t>SE</t>
  </si>
  <si>
    <t>Tord Romstad, Marco Costalba, Joona Kiiski, Gary Linscott</t>
  </si>
  <si>
    <t>Daniel José Queraltó</t>
  </si>
  <si>
    <t>Jon Dart</t>
  </si>
  <si>
    <t>Norman Schmidt</t>
  </si>
  <si>
    <t>Youri Matiounine</t>
  </si>
  <si>
    <t>Vadim Demichev</t>
  </si>
  <si>
    <t>Robert Houdart</t>
  </si>
  <si>
    <t>Don Dailey, Larry Kaufman, Mark Lefler</t>
  </si>
  <si>
    <t>Vajolet2</t>
  </si>
  <si>
    <t>EGTs</t>
  </si>
  <si>
    <t>Jeffrey An, Michael An</t>
  </si>
  <si>
    <t>Christian Günther</t>
  </si>
  <si>
    <t>Peter Österlund</t>
  </si>
  <si>
    <t>Marco Belli</t>
  </si>
  <si>
    <t>John Stanback</t>
  </si>
  <si>
    <t>To</t>
  </si>
  <si>
    <t>Country Codes</t>
  </si>
  <si>
    <t>NO/IT/ FI/CA</t>
  </si>
  <si>
    <t>Pe</t>
  </si>
  <si>
    <t>Et</t>
  </si>
  <si>
    <t>Ethereal</t>
  </si>
  <si>
    <t>Pedone</t>
  </si>
  <si>
    <t>Initial</t>
  </si>
  <si>
    <t>Syz.</t>
  </si>
  <si>
    <t>P</t>
  </si>
  <si>
    <t>Andrew Grant</t>
  </si>
  <si>
    <t>Fabio Gobbato</t>
  </si>
  <si>
    <t>Version</t>
  </si>
  <si>
    <t>xboard</t>
  </si>
  <si>
    <t>½-½</t>
  </si>
  <si>
    <t>St</t>
  </si>
  <si>
    <t>Ho</t>
  </si>
  <si>
    <t>Ko</t>
  </si>
  <si>
    <t>FR</t>
  </si>
  <si>
    <t>proto-</t>
  </si>
  <si>
    <t>col</t>
  </si>
  <si>
    <t>Name</t>
  </si>
  <si>
    <t>Fz</t>
  </si>
  <si>
    <t>ab</t>
  </si>
  <si>
    <t>Tucano</t>
  </si>
  <si>
    <t>Xiphos</t>
  </si>
  <si>
    <t>Xi</t>
  </si>
  <si>
    <t>Tu</t>
  </si>
  <si>
    <t>Lc</t>
  </si>
  <si>
    <t>Hash Kb</t>
  </si>
  <si>
    <t>Milos Tatarevic</t>
  </si>
  <si>
    <t>Alcides Schulz</t>
  </si>
  <si>
    <t>RS</t>
  </si>
  <si>
    <t>BR</t>
  </si>
  <si>
    <t>UCT/NN AI Community</t>
  </si>
  <si>
    <t>LCZero</t>
  </si>
  <si>
    <t>Shortest</t>
  </si>
  <si>
    <t>Longest</t>
  </si>
  <si>
    <t>#mv</t>
  </si>
  <si>
    <t>TCEC win</t>
  </si>
  <si>
    <t>TCEC draw</t>
  </si>
  <si>
    <t>3x repetition</t>
  </si>
  <si>
    <t>Tech. default</t>
  </si>
  <si>
    <t>Superfinal</t>
  </si>
  <si>
    <t xml:space="preserve"># </t>
  </si>
  <si>
    <t>%</t>
  </si>
  <si>
    <t>Wins</t>
  </si>
  <si>
    <t>Overall</t>
  </si>
  <si>
    <t xml:space="preserve"># games </t>
  </si>
  <si>
    <t>Division P</t>
  </si>
  <si>
    <t>Mate</t>
  </si>
  <si>
    <t>Results</t>
  </si>
  <si>
    <t>Terminations</t>
  </si>
  <si>
    <t>Length</t>
  </si>
  <si>
    <t>Moves</t>
  </si>
  <si>
    <t>50-move rule</t>
  </si>
  <si>
    <t>O'all</t>
  </si>
  <si>
    <t>EGT adj., 'draw'</t>
  </si>
  <si>
    <t>EGT adj., 'win'</t>
  </si>
  <si>
    <t>ScorpioNN</t>
  </si>
  <si>
    <t>Winter</t>
  </si>
  <si>
    <t>Wi</t>
  </si>
  <si>
    <t>FM Jonathan Rosenthal</t>
  </si>
  <si>
    <t>Raoni Campos</t>
  </si>
  <si>
    <t>Ronald Friederich</t>
  </si>
  <si>
    <t>uci</t>
  </si>
  <si>
    <t>Mark Lefler</t>
  </si>
  <si>
    <t>rf</t>
  </si>
  <si>
    <t>1.08a13</t>
  </si>
  <si>
    <t>CH</t>
  </si>
  <si>
    <t>Stalemate</t>
  </si>
  <si>
    <t>Km</t>
  </si>
  <si>
    <t>Manual adj.</t>
  </si>
  <si>
    <t>Ru</t>
  </si>
  <si>
    <t>Cheese</t>
  </si>
  <si>
    <t>Patrice Duhamel</t>
  </si>
  <si>
    <t>Andreas Matthies</t>
  </si>
  <si>
    <t>Topple</t>
  </si>
  <si>
    <t>Marvin</t>
  </si>
  <si>
    <t>Ma</t>
  </si>
  <si>
    <t>Igel</t>
  </si>
  <si>
    <t>Ig</t>
  </si>
  <si>
    <t>Minic</t>
  </si>
  <si>
    <t>Mi</t>
  </si>
  <si>
    <t>Adam Treat and Mark Jordan</t>
  </si>
  <si>
    <t>Volodymyr Shcherbyna</t>
  </si>
  <si>
    <t>Martin Danielsson</t>
  </si>
  <si>
    <t>Vivien Clauzon</t>
  </si>
  <si>
    <t>Vincent Tang</t>
  </si>
  <si>
    <t>RubiChess</t>
  </si>
  <si>
    <t>1=</t>
  </si>
  <si>
    <t>=1</t>
  </si>
  <si>
    <t>=0</t>
  </si>
  <si>
    <t>==</t>
  </si>
  <si>
    <t>0=</t>
  </si>
  <si>
    <t>Clock-time used (h)</t>
  </si>
  <si>
    <t>C-time not used (h)</t>
  </si>
  <si>
    <t>AllieStein</t>
  </si>
  <si>
    <t>Komodo MCTS</t>
  </si>
  <si>
    <t>?</t>
  </si>
  <si>
    <t>AS</t>
  </si>
  <si>
    <t>Resignation</t>
  </si>
  <si>
    <t>White performance</t>
  </si>
  <si>
    <t>Black performance</t>
  </si>
  <si>
    <t>EGT adjudication</t>
  </si>
  <si>
    <t>Draws</t>
  </si>
  <si>
    <t>SF</t>
  </si>
  <si>
    <t>UK</t>
  </si>
  <si>
    <t>Asymptote</t>
  </si>
  <si>
    <t>Q</t>
  </si>
  <si>
    <t>Maximillian Lupke</t>
  </si>
  <si>
    <t>Sv</t>
  </si>
  <si>
    <t>Gian-Carlo Pascutto</t>
  </si>
  <si>
    <t>Alexander Lim</t>
  </si>
  <si>
    <t>Cheese 2.1</t>
  </si>
  <si>
    <t>At</t>
  </si>
  <si>
    <t>Qualification</t>
  </si>
  <si>
    <t>League 2</t>
  </si>
  <si>
    <t>Loss on time</t>
  </si>
  <si>
    <t>Cs</t>
  </si>
  <si>
    <t>121/16.1</t>
  </si>
  <si>
    <t>Time-budget (h)</t>
  </si>
  <si>
    <t>League 1</t>
  </si>
  <si>
    <t>L 1 Playoff</t>
  </si>
  <si>
    <t>X</t>
  </si>
  <si>
    <t>Elo</t>
  </si>
  <si>
    <t>TCEC_17: Division Q, 3, 2, 1, P x-tables</t>
  </si>
  <si>
    <t>TCEC17 Shortest/Longest Games</t>
  </si>
  <si>
    <t>TCEC 17</t>
  </si>
  <si>
    <t>TCEC 17: Engines</t>
  </si>
  <si>
    <t>Defenchess</t>
  </si>
  <si>
    <t>2.3_dev</t>
  </si>
  <si>
    <t>De</t>
  </si>
  <si>
    <t>Can Cetin and Dogac Eldenk</t>
  </si>
  <si>
    <t>Fabchess</t>
  </si>
  <si>
    <t>1.13.5_dev</t>
  </si>
  <si>
    <t>Tier</t>
  </si>
  <si>
    <t>Fa</t>
  </si>
  <si>
    <t xml:space="preserve"> Fabian von der Warth</t>
  </si>
  <si>
    <t>Co</t>
  </si>
  <si>
    <t>Counter</t>
  </si>
  <si>
    <t>Vadim Chizhov</t>
  </si>
  <si>
    <t>PeSTO</t>
  </si>
  <si>
    <t>PS</t>
  </si>
  <si>
    <t>Demolito</t>
  </si>
  <si>
    <t>Lucas Braesch</t>
  </si>
  <si>
    <t>iCE</t>
  </si>
  <si>
    <t>4.0.853</t>
  </si>
  <si>
    <t>Thomas Petzke</t>
  </si>
  <si>
    <t>Gogobello</t>
  </si>
  <si>
    <t>Go</t>
  </si>
  <si>
    <t>2.1_dev</t>
  </si>
  <si>
    <t xml:space="preserve"> Salvatore Giannotti</t>
  </si>
  <si>
    <t>0.7.4</t>
  </si>
  <si>
    <t>2.3.0</t>
  </si>
  <si>
    <t>0.7_dev3</t>
  </si>
  <si>
    <t>3.5.0-a8</t>
  </si>
  <si>
    <t>Pirarucu</t>
  </si>
  <si>
    <t>8.07_dev2</t>
  </si>
  <si>
    <t>Dm</t>
  </si>
  <si>
    <t>Pi</t>
  </si>
  <si>
    <t>iC</t>
  </si>
  <si>
    <t>Defenchess 2.3_dev</t>
  </si>
  <si>
    <t>Demolito 20191229</t>
  </si>
  <si>
    <t>Winter 0.7.4</t>
  </si>
  <si>
    <t>Pirarucu 3.2.4</t>
  </si>
  <si>
    <t>Igel 2.3.0</t>
  </si>
  <si>
    <t>iCE 4.0.853</t>
  </si>
  <si>
    <t>Minic 1.26</t>
  </si>
  <si>
    <t>PeSTO 2.210</t>
  </si>
  <si>
    <t>Marvin 3.5.0-a8</t>
  </si>
  <si>
    <t>Gogobello 2.1_dev</t>
  </si>
  <si>
    <t>Topple 0.7.4</t>
  </si>
  <si>
    <t>Counter 3.4</t>
  </si>
  <si>
    <t>FabChess 1.13.5_dev</t>
  </si>
  <si>
    <t>Tucano 8.07_dev2</t>
  </si>
  <si>
    <t>Asymptote 0.7_dev3</t>
  </si>
  <si>
    <t>Pts.</t>
  </si>
  <si>
    <t>TCEC17 QL</t>
  </si>
  <si>
    <t>TCEC 17: Worksheet Index</t>
  </si>
  <si>
    <t>This index</t>
  </si>
  <si>
    <t>Subject</t>
  </si>
  <si>
    <t>The TCEC17 Shannon-AB and NN engines</t>
  </si>
  <si>
    <t>The TCEC17 cross-tables</t>
  </si>
  <si>
    <t>The TCEC17 Qualification League games</t>
  </si>
  <si>
    <t>The TCEC17 League 2 games</t>
  </si>
  <si>
    <t>The TCEC17 League 1 games: Shannon-AB engines</t>
  </si>
  <si>
    <t>The TCEC17 Premier Division games</t>
  </si>
  <si>
    <t>The TCEC17 Superfinal games</t>
  </si>
  <si>
    <t>The TCEC17 Shortest and longest games</t>
  </si>
  <si>
    <t>The TCEC17 Generic Statistics</t>
  </si>
  <si>
    <t>r</t>
  </si>
  <si>
    <t>2.9.0-TCEC-S17</t>
  </si>
  <si>
    <t>1.6.1.1</t>
  </si>
  <si>
    <t>20170410_256th</t>
  </si>
  <si>
    <t>TCEC17 L2</t>
  </si>
  <si>
    <t>TCEC17: Qualification League game results</t>
  </si>
  <si>
    <t>TCEC17: League 2 results</t>
  </si>
  <si>
    <t>Black</t>
  </si>
  <si>
    <t>White</t>
  </si>
  <si>
    <t>Duration</t>
  </si>
  <si>
    <t>ECO</t>
  </si>
  <si>
    <t>Opening</t>
  </si>
  <si>
    <t>Result</t>
  </si>
  <si>
    <t>Start</t>
  </si>
  <si>
    <t>Termination</t>
  </si>
  <si>
    <t>Worked</t>
  </si>
  <si>
    <t>White Ev.</t>
  </si>
  <si>
    <t>Black Ev.</t>
  </si>
  <si>
    <t>D31</t>
  </si>
  <si>
    <t>C02</t>
  </si>
  <si>
    <t>C00</t>
  </si>
  <si>
    <t>E41</t>
  </si>
  <si>
    <t>E20</t>
  </si>
  <si>
    <t>D20</t>
  </si>
  <si>
    <t>B51</t>
  </si>
  <si>
    <t>B39</t>
  </si>
  <si>
    <t>A08</t>
  </si>
  <si>
    <t>E11</t>
  </si>
  <si>
    <t>C46</t>
  </si>
  <si>
    <t>C24</t>
  </si>
  <si>
    <t>D38</t>
  </si>
  <si>
    <t>D02</t>
  </si>
  <si>
    <t>C29</t>
  </si>
  <si>
    <t>C51</t>
  </si>
  <si>
    <t>B21</t>
  </si>
  <si>
    <t>C10</t>
  </si>
  <si>
    <t>A21</t>
  </si>
  <si>
    <t>A20</t>
  </si>
  <si>
    <t>B30</t>
  </si>
  <si>
    <t>A07</t>
  </si>
  <si>
    <t>B53</t>
  </si>
  <si>
    <t>C41</t>
  </si>
  <si>
    <t>A12</t>
  </si>
  <si>
    <t>A25</t>
  </si>
  <si>
    <t>B54</t>
  </si>
  <si>
    <t>A45</t>
  </si>
  <si>
    <t>E60</t>
  </si>
  <si>
    <t>B12</t>
  </si>
  <si>
    <t>A46</t>
  </si>
  <si>
    <t>B07</t>
  </si>
  <si>
    <t>A15</t>
  </si>
  <si>
    <t>A84</t>
  </si>
  <si>
    <t>A16</t>
  </si>
  <si>
    <t>C06</t>
  </si>
  <si>
    <t>A13</t>
  </si>
  <si>
    <t>C12</t>
  </si>
  <si>
    <t>C45</t>
  </si>
  <si>
    <t>A48</t>
  </si>
  <si>
    <t>B29</t>
  </si>
  <si>
    <t>A18</t>
  </si>
  <si>
    <t>B20</t>
  </si>
  <si>
    <t>D45</t>
  </si>
  <si>
    <t>B01</t>
  </si>
  <si>
    <t>B10</t>
  </si>
  <si>
    <t>B00</t>
  </si>
  <si>
    <t>A85</t>
  </si>
  <si>
    <t>C48</t>
  </si>
  <si>
    <t>C40</t>
  </si>
  <si>
    <t>A55</t>
  </si>
  <si>
    <t>C22</t>
  </si>
  <si>
    <t>B56</t>
  </si>
  <si>
    <t>B17</t>
  </si>
  <si>
    <t>A57</t>
  </si>
  <si>
    <t>C47</t>
  </si>
  <si>
    <t>D85</t>
  </si>
  <si>
    <t>C04</t>
  </si>
  <si>
    <t>A33</t>
  </si>
  <si>
    <t>D39</t>
  </si>
  <si>
    <t>B52</t>
  </si>
  <si>
    <t>B32</t>
  </si>
  <si>
    <t>C11</t>
  </si>
  <si>
    <t>B23</t>
  </si>
  <si>
    <t>E90</t>
  </si>
  <si>
    <t>C36</t>
  </si>
  <si>
    <t>C15</t>
  </si>
  <si>
    <t>B13</t>
  </si>
  <si>
    <t>A30</t>
  </si>
  <si>
    <t>B08</t>
  </si>
  <si>
    <t>C60</t>
  </si>
  <si>
    <t>A31</t>
  </si>
  <si>
    <t>A58</t>
  </si>
  <si>
    <t>B50</t>
  </si>
  <si>
    <t>C56</t>
  </si>
  <si>
    <t>B22</t>
  </si>
  <si>
    <t>B90</t>
  </si>
  <si>
    <t>A09</t>
  </si>
  <si>
    <t>E10</t>
  </si>
  <si>
    <t>B06</t>
  </si>
  <si>
    <t>C50</t>
  </si>
  <si>
    <t>A10</t>
  </si>
  <si>
    <t>D18</t>
  </si>
  <si>
    <t>A35</t>
  </si>
  <si>
    <t>E52</t>
  </si>
  <si>
    <t>B31</t>
  </si>
  <si>
    <t>D35</t>
  </si>
  <si>
    <t>A04</t>
  </si>
  <si>
    <t>A40</t>
  </si>
  <si>
    <t>A05</t>
  </si>
  <si>
    <t>A28</t>
  </si>
  <si>
    <t>B40</t>
  </si>
  <si>
    <t>E81</t>
  </si>
  <si>
    <t>E66</t>
  </si>
  <si>
    <t>C05</t>
  </si>
  <si>
    <t>A53</t>
  </si>
  <si>
    <t>B33</t>
  </si>
  <si>
    <t>D93</t>
  </si>
  <si>
    <t>D30</t>
  </si>
  <si>
    <t>E92</t>
  </si>
  <si>
    <t>B27</t>
  </si>
  <si>
    <t>E18</t>
  </si>
  <si>
    <t>A38</t>
  </si>
  <si>
    <t>E54</t>
  </si>
  <si>
    <t>QGD, semi-Slav, Noteboom variation</t>
  </si>
  <si>
    <t>French, advance variation</t>
  </si>
  <si>
    <t>French defence</t>
  </si>
  <si>
    <t>Nimzo-Indian, 4.e3 c5</t>
  </si>
  <si>
    <t>Nimzo-Indian, Kmoch variation</t>
  </si>
  <si>
    <t>Queen's gambit accepted</t>
  </si>
  <si>
    <t>Sicilian, Canal-Sokolsky (Nimzovich-Rossolimo, Moscow) attack</t>
  </si>
  <si>
    <t>Sicilian, accelerated fianchetto, Breyer variation</t>
  </si>
  <si>
    <t>Reti, King's Indian attack</t>
  </si>
  <si>
    <t>Bogo-Indian defence</t>
  </si>
  <si>
    <t>Four knights, Schultze-Mueller gambit</t>
  </si>
  <si>
    <t>Bishop's opening, Berlin defence</t>
  </si>
  <si>
    <t>QGD, Ragozin variation</t>
  </si>
  <si>
    <t>Queen's pawn game, Chigorin variation</t>
  </si>
  <si>
    <t>Vienna gambit</t>
  </si>
  <si>
    <t>Evans gambit declined, 5.a4</t>
  </si>
  <si>
    <t>Sicilian, Smith-Morra gambit</t>
  </si>
  <si>
    <t>French, Paulsen variation</t>
  </si>
  <si>
    <t>English opening</t>
  </si>
  <si>
    <t>Sicilian defence</t>
  </si>
  <si>
    <t>Reti, King's Indian attack (Barcza system)</t>
  </si>
  <si>
    <t>Sicilian, Chekhover variation</t>
  </si>
  <si>
    <t>Philidor, exchange variation</t>
  </si>
  <si>
    <t>English, New York (London) defensive system</t>
  </si>
  <si>
    <t>English, Sicilian reversed</t>
  </si>
  <si>
    <t>Sicilian</t>
  </si>
  <si>
    <t>Trompovsky attack (Ruth, Opovcensky opening)</t>
  </si>
  <si>
    <t>King's Indian defence</t>
  </si>
  <si>
    <t>Caro-Kann, advance variation</t>
  </si>
  <si>
    <t>Queen's pawn game</t>
  </si>
  <si>
    <t>Pirc defence</t>
  </si>
  <si>
    <t>Dutch defence</t>
  </si>
  <si>
    <t>French, Tarrasch, closed variation, main line</t>
  </si>
  <si>
    <t>French, MacCutcheon, Janowski variation</t>
  </si>
  <si>
    <t>Scotch, Schmidt variation</t>
  </si>
  <si>
    <t>King's Indian, East Indian defence</t>
  </si>
  <si>
    <t>Sicilian, Nimzovich-Rubinstein; Rubinstein counter-gambit</t>
  </si>
  <si>
    <t>English, Mikenas-Carls, Flohr variation</t>
  </si>
  <si>
    <t>Sicilian, wing gambit, Marshall variation</t>
  </si>
  <si>
    <t>Four knights game</t>
  </si>
  <si>
    <t>Scotch game</t>
  </si>
  <si>
    <t>French, advance, Euwe variation</t>
  </si>
  <si>
    <t>QGD semi-Slav, 5...Nd7</t>
  </si>
  <si>
    <t>Scandinavian, Pytel-Wade variation</t>
  </si>
  <si>
    <t>Caro-Kann, closed (Breyer) variation</t>
  </si>
  <si>
    <t>KP, Nimzovich defence, Bogolyubov variation</t>
  </si>
  <si>
    <t>Dutch with c4 &amp;amp; Nc3</t>
  </si>
  <si>
    <t>Four knights, Spanish variation</t>
  </si>
  <si>
    <t>King's knight opening</t>
  </si>
  <si>
    <t>Bogo-Indian defence, Gruenfeld variation</t>
  </si>
  <si>
    <t>French, King's Indian attack</t>
  </si>
  <si>
    <t>Old Indian, main line</t>
  </si>
  <si>
    <t>French, advance, Paulsen attack</t>
  </si>
  <si>
    <t>Centre game, Berger variation</t>
  </si>
  <si>
    <t>Caro-Kann, Steinitz variation</t>
  </si>
  <si>
    <t>Benko gambit half accepted</t>
  </si>
  <si>
    <t>Four knights, Scotch, 4...exd4</t>
  </si>
  <si>
    <t>Gruenfeld, modern exchange variation</t>
  </si>
  <si>
    <t>French, Tarrasch, Guimard main line</t>
  </si>
  <si>
    <t>English, symmetrical variation</t>
  </si>
  <si>
    <t>QGD, Ragozin, Vienna variation</t>
  </si>
  <si>
    <t>Scotch, Mieses variation</t>
  </si>
  <si>
    <t>Sicilian, Canal-Sokolsky attack, 3...Bd7</t>
  </si>
  <si>
    <t>King's Indian, Torre attack</t>
  </si>
  <si>
    <t>French, Steinitz, Boleslavsky variation</t>
  </si>
  <si>
    <t>Sicilian, closed, Korchnoi variation</t>
  </si>
  <si>
    <t>King's Indian, Larsen variation</t>
  </si>
  <si>
    <t>KGA, Abbazia defence, modern variation</t>
  </si>
  <si>
    <t>French, Winawer (Nimzovich) variation</t>
  </si>
  <si>
    <t>Caro-Kann, Panov-Botvinnik attack</t>
  </si>
  <si>
    <t>English, symmetrical, hedgehog system</t>
  </si>
  <si>
    <t>Pirc, classical system, 5.Be2</t>
  </si>
  <si>
    <t>Ruy Lopez, fianchetto (Smyslov/Barnes) defence</t>
  </si>
  <si>
    <t>English, symmetrical, Benoni formation</t>
  </si>
  <si>
    <t>Benko gambit accepted</t>
  </si>
  <si>
    <t>Two knights defence</t>
  </si>
  <si>
    <t>Sicilian, Alapin's variation (2.c3)</t>
  </si>
  <si>
    <t>Sicilian, Najdorf, Byrne (English) attack</t>
  </si>
  <si>
    <t>Reti opening</t>
  </si>
  <si>
    <t>Robatsch (modern) defence</t>
  </si>
  <si>
    <t>QGA, 3.e4</t>
  </si>
  <si>
    <t>Giuoco Pianissimo, Italian four knights variation</t>
  </si>
  <si>
    <t>Queen's bishop game</t>
  </si>
  <si>
    <t>QGD Slav, Dutch variation</t>
  </si>
  <si>
    <t>English, symmetrical, four knights system</t>
  </si>
  <si>
    <t>Nimzo-Indian, 4.e3, main line with ...b6</t>
  </si>
  <si>
    <t>Sicilian, Nimzovich-Rossolimo attack (with ...g6, without ...d6)</t>
  </si>
  <si>
    <t>QGD, 3...Nf6</t>
  </si>
  <si>
    <t>Queen's pawn, Keres defence</t>
  </si>
  <si>
    <t>Reti, King's Indian attack, Spassky's variation</t>
  </si>
  <si>
    <t>English, four knights, 4.e3</t>
  </si>
  <si>
    <t>Vienna gambit, Paulsen attack</t>
  </si>
  <si>
    <t>Evans gambit declined</t>
  </si>
  <si>
    <t>King's Indian, Saemisch, 5...O-O</t>
  </si>
  <si>
    <t>King's Indian, fianchetto, Yugoslav Panno</t>
  </si>
  <si>
    <t>French, Tarrasch, closed variation</t>
  </si>
  <si>
    <t>French, MacCutcheon, Chigorin variation</t>
  </si>
  <si>
    <t>QGD semi-Slav, 5.e3</t>
  </si>
  <si>
    <t>Old Indian defence</t>
  </si>
  <si>
    <t>Gruenfeld with Bf4    e3</t>
  </si>
  <si>
    <t>QGD, Vienna variation</t>
  </si>
  <si>
    <t>French, Steinitz variation</t>
  </si>
  <si>
    <t>King's Indian, Petrosian system, Stein variation</t>
  </si>
  <si>
    <t>Sicilian, Hungarian variation</t>
  </si>
  <si>
    <t>French, Tarrasch, Botvinnik variation</t>
  </si>
  <si>
    <t>Queen's Indian, old main line, 7.Nc3</t>
  </si>
  <si>
    <t>Sicilian, Venice attack</t>
  </si>
  <si>
    <t>Nimzo-Indian, 4.e3, Gligoric system with 7...dc</t>
  </si>
  <si>
    <t>03:00:00 on 2020-01-02</t>
  </si>
  <si>
    <t>04:10:54 on 2020-01-02</t>
  </si>
  <si>
    <t>05:20:33 on 2020-01-02</t>
  </si>
  <si>
    <t>06:13:34 on 2020-01-02</t>
  </si>
  <si>
    <t>07:08:46 on 2020-01-02</t>
  </si>
  <si>
    <t>08:18:43 on 2020-01-02</t>
  </si>
  <si>
    <t>09:26:04 on 2020-01-02</t>
  </si>
  <si>
    <t>10:29:02 on 2020-01-02</t>
  </si>
  <si>
    <t>11:42:02 on 2020-01-02</t>
  </si>
  <si>
    <t>12:38:21 on 2020-01-02</t>
  </si>
  <si>
    <t>13:46:48 on 2020-01-02</t>
  </si>
  <si>
    <t>14:42:11 on 2020-01-02</t>
  </si>
  <si>
    <t>15:52:14 on 2020-01-02</t>
  </si>
  <si>
    <t>17:22:46 on 2020-01-02</t>
  </si>
  <si>
    <t>18:47:37 on 2020-01-02</t>
  </si>
  <si>
    <t>19:45:57 on 2020-01-02</t>
  </si>
  <si>
    <t>20:52:31 on 2020-01-02</t>
  </si>
  <si>
    <t>21:51:59 on 2020-01-02</t>
  </si>
  <si>
    <t>22:57:22 on 2020-01-02</t>
  </si>
  <si>
    <t>00:04:24 on 2020-01-03</t>
  </si>
  <si>
    <t>01:10:58 on 2020-01-03</t>
  </si>
  <si>
    <t>02:16:05 on 2020-01-03</t>
  </si>
  <si>
    <t>03:22:46 on 2020-01-03</t>
  </si>
  <si>
    <t>04:25:16 on 2020-01-03</t>
  </si>
  <si>
    <t>05:34:00 on 2020-01-03</t>
  </si>
  <si>
    <t>06:41:32 on 2020-01-03</t>
  </si>
  <si>
    <t>07:37:12 on 2020-01-03</t>
  </si>
  <si>
    <t>08:42:55 on 2020-01-03</t>
  </si>
  <si>
    <t>09:36:46 on 2020-01-03</t>
  </si>
  <si>
    <t>10:43:22 on 2020-01-03</t>
  </si>
  <si>
    <t>11:53:08 on 2020-01-03</t>
  </si>
  <si>
    <t>12:56:00 on 2020-01-03</t>
  </si>
  <si>
    <t>13:59:56 on 2020-01-03</t>
  </si>
  <si>
    <t>15:05:00 on 2020-01-03</t>
  </si>
  <si>
    <t>16:15:55 on 2020-01-03</t>
  </si>
  <si>
    <t>17:23:55 on 2020-01-03</t>
  </si>
  <si>
    <t>18:22:35 on 2020-01-03</t>
  </si>
  <si>
    <t>19:27:44 on 2020-01-03</t>
  </si>
  <si>
    <t>20:24:44 on 2020-01-03</t>
  </si>
  <si>
    <t>21:41:36 on 2020-01-03</t>
  </si>
  <si>
    <t>22:41:36 on 2020-01-03</t>
  </si>
  <si>
    <t>23:38:37 on 2020-01-03</t>
  </si>
  <si>
    <t>00:43:17 on 2020-01-04</t>
  </si>
  <si>
    <t>01:50:16 on 2020-01-04</t>
  </si>
  <si>
    <t>02:55:18 on 2020-01-04</t>
  </si>
  <si>
    <t>04:06:59 on 2020-01-04</t>
  </si>
  <si>
    <t>05:06:00 on 2020-01-04</t>
  </si>
  <si>
    <t>06:07:53 on 2020-01-04</t>
  </si>
  <si>
    <t>07:18:30 on 2020-01-04</t>
  </si>
  <si>
    <t>08:39:48 on 2020-01-04</t>
  </si>
  <si>
    <t>09:59:21 on 2020-01-04</t>
  </si>
  <si>
    <t>10:50:22 on 2020-01-04</t>
  </si>
  <si>
    <t>11:52:05 on 2020-01-04</t>
  </si>
  <si>
    <t>12:51:21 on 2020-01-04</t>
  </si>
  <si>
    <t>13:47:16 on 2020-01-04</t>
  </si>
  <si>
    <t>14:51:36 on 2020-01-04</t>
  </si>
  <si>
    <t>16:03:16 on 2020-01-04</t>
  </si>
  <si>
    <t>17:00:21 on 2020-01-04</t>
  </si>
  <si>
    <t>18:14:01 on 2020-01-04</t>
  </si>
  <si>
    <t>19:25:12 on 2020-01-04</t>
  </si>
  <si>
    <t>20:26:24 on 2020-01-04</t>
  </si>
  <si>
    <t>21:25:48 on 2020-01-04</t>
  </si>
  <si>
    <t>22:35:57 on 2020-01-04</t>
  </si>
  <si>
    <t>23:47:02 on 2020-01-04</t>
  </si>
  <si>
    <t>00:54:37 on 2020-01-05</t>
  </si>
  <si>
    <t>01:55:12 on 2020-01-05</t>
  </si>
  <si>
    <t>02:52:42 on 2020-01-05</t>
  </si>
  <si>
    <t>04:01:23 on 2020-01-05</t>
  </si>
  <si>
    <t>04:49:46 on 2020-01-05</t>
  </si>
  <si>
    <t>05:49:43 on 2020-01-05</t>
  </si>
  <si>
    <t>06:53:12 on 2020-01-05</t>
  </si>
  <si>
    <t>08:03:14 on 2020-01-05</t>
  </si>
  <si>
    <t>09:00:27 on 2020-01-05</t>
  </si>
  <si>
    <t>09:56:47 on 2020-01-05</t>
  </si>
  <si>
    <t>10:49:25 on 2020-01-05</t>
  </si>
  <si>
    <t>11:53:08 on 2020-01-05</t>
  </si>
  <si>
    <t>13:00:17 on 2020-01-05</t>
  </si>
  <si>
    <t>14:29:16 on 2020-01-05</t>
  </si>
  <si>
    <t>15:21:31 on 2020-01-05</t>
  </si>
  <si>
    <t>16:40:37 on 2020-01-05</t>
  </si>
  <si>
    <t>17:38:40 on 2020-01-05</t>
  </si>
  <si>
    <t>18:46:25 on 2020-01-05</t>
  </si>
  <si>
    <t>19:50:30 on 2020-01-05</t>
  </si>
  <si>
    <t>21:06:17 on 2020-01-05</t>
  </si>
  <si>
    <t>22:23:48 on 2020-01-05</t>
  </si>
  <si>
    <t>23:26:36 on 2020-01-05</t>
  </si>
  <si>
    <t>00:33:38 on 2020-01-06</t>
  </si>
  <si>
    <t>01:28:03 on 2020-01-06</t>
  </si>
  <si>
    <t>02:24:33 on 2020-01-06</t>
  </si>
  <si>
    <t>03:25:01 on 2020-01-06</t>
  </si>
  <si>
    <t>04:36:01 on 2020-01-06</t>
  </si>
  <si>
    <t>05:36:13 on 2020-01-06</t>
  </si>
  <si>
    <t>06:32:35 on 2020-01-06</t>
  </si>
  <si>
    <t>07:44:18 on 2020-01-06</t>
  </si>
  <si>
    <t>08:56:00 on 2020-01-06</t>
  </si>
  <si>
    <t>10:07:14 on 2020-01-06</t>
  </si>
  <si>
    <t>10:53:33 on 2020-01-06</t>
  </si>
  <si>
    <t>11:59:21 on 2020-01-06</t>
  </si>
  <si>
    <t>13:11:09 on 2020-01-06</t>
  </si>
  <si>
    <t>14:03:08 on 2020-01-06</t>
  </si>
  <si>
    <t>15:04:46 on 2020-01-06</t>
  </si>
  <si>
    <t>16:04:00 on 2020-01-06</t>
  </si>
  <si>
    <t>17:02:55 on 2020-01-06</t>
  </si>
  <si>
    <t>18:05:18 on 2020-01-06</t>
  </si>
  <si>
    <t>19:11:38 on 2020-01-06</t>
  </si>
  <si>
    <t>20:20:00 on 2020-01-06</t>
  </si>
  <si>
    <t>21:25:22 on 2020-01-06</t>
  </si>
  <si>
    <t>22:17:28 on 2020-01-06</t>
  </si>
  <si>
    <t>23:13:03 on 2020-01-06</t>
  </si>
  <si>
    <t>00:19:54 on 2020-01-07</t>
  </si>
  <si>
    <t>01:18:01 on 2020-01-07</t>
  </si>
  <si>
    <t>02:21:49 on 2020-01-07</t>
  </si>
  <si>
    <t>03:26:18 on 2020-01-07</t>
  </si>
  <si>
    <t>04:23:32 on 2020-01-07</t>
  </si>
  <si>
    <t>05:40:07 on 2020-01-07</t>
  </si>
  <si>
    <t>06:40:59 on 2020-01-07</t>
  </si>
  <si>
    <t>07:54:06 on 2020-01-07</t>
  </si>
  <si>
    <t>08:40:44 on 2020-01-07</t>
  </si>
  <si>
    <t>09:32:30 on 2020-01-07</t>
  </si>
  <si>
    <t>10:34:29 on 2020-01-07</t>
  </si>
  <si>
    <t>11:49:47 on 2020-01-07</t>
  </si>
  <si>
    <t>12:54:39 on 2020-01-07</t>
  </si>
  <si>
    <t>13:48:55 on 2020-01-07</t>
  </si>
  <si>
    <t>15:06:49 on 2020-01-07</t>
  </si>
  <si>
    <t>15:55:52 on 2020-01-07</t>
  </si>
  <si>
    <t>16:56:22 on 2020-01-07</t>
  </si>
  <si>
    <t>17:51:33 on 2020-01-07</t>
  </si>
  <si>
    <t>19:08:58 on 2020-01-07</t>
  </si>
  <si>
    <t>20:13:52 on 2020-01-07</t>
  </si>
  <si>
    <t>21:21:17 on 2020-01-07</t>
  </si>
  <si>
    <t>22:29:55 on 2020-01-07</t>
  </si>
  <si>
    <t>23:31:34 on 2020-01-07</t>
  </si>
  <si>
    <t>00:40:01 on 2020-01-08</t>
  </si>
  <si>
    <t>01:41:01 on 2020-01-08</t>
  </si>
  <si>
    <t>02:52:10 on 2020-01-08</t>
  </si>
  <si>
    <t>03:59:00 on 2020-01-08</t>
  </si>
  <si>
    <t>05:08:11 on 2020-01-08</t>
  </si>
  <si>
    <t>06:06:58 on 2020-01-08</t>
  </si>
  <si>
    <t>07:12:32 on 2020-01-08</t>
  </si>
  <si>
    <t>07:38:18 on 2020-01-08</t>
  </si>
  <si>
    <t>08:46:58 on 2020-01-08</t>
  </si>
  <si>
    <t>09:47:16 on 2020-01-08</t>
  </si>
  <si>
    <t>11:01:27 on 2020-01-08</t>
  </si>
  <si>
    <t>12:08:25 on 2020-01-08</t>
  </si>
  <si>
    <t>13:16:16 on 2020-01-08</t>
  </si>
  <si>
    <t>14:05:49 on 2020-01-08</t>
  </si>
  <si>
    <t>14:59:46 on 2020-01-08</t>
  </si>
  <si>
    <t>16:39:30 on 2020-01-08</t>
  </si>
  <si>
    <t>17:25:37 on 2020-01-08</t>
  </si>
  <si>
    <t>18:34:34 on 2020-01-08</t>
  </si>
  <si>
    <t>19:40:14 on 2020-01-08</t>
  </si>
  <si>
    <t>20:36:34 on 2020-01-08</t>
  </si>
  <si>
    <t>21:41:35 on 2020-01-08</t>
  </si>
  <si>
    <t>22:53:53 on 2020-01-08</t>
  </si>
  <si>
    <t>00:10:00 on 2020-01-09</t>
  </si>
  <si>
    <t>01:10:35 on 2020-01-09</t>
  </si>
  <si>
    <t>02:13:19 on 2020-01-09</t>
  </si>
  <si>
    <t>03:18:22 on 2020-01-09</t>
  </si>
  <si>
    <t>04:16:06 on 2020-01-09</t>
  </si>
  <si>
    <t>05:09:20 on 2020-01-09</t>
  </si>
  <si>
    <t>06:15:29 on 2020-01-09</t>
  </si>
  <si>
    <t>07:25:55 on 2020-01-09</t>
  </si>
  <si>
    <t>08:30:19 on 2020-01-09</t>
  </si>
  <si>
    <t>09:22:44 on 2020-01-09</t>
  </si>
  <si>
    <t>10:31:58 on 2020-01-09</t>
  </si>
  <si>
    <t>11:33:10 on 2020-01-09</t>
  </si>
  <si>
    <t>12:40:28 on 2020-01-09</t>
  </si>
  <si>
    <t>14:07:36 on 2020-01-09</t>
  </si>
  <si>
    <t>15:18:31 on 2020-01-09</t>
  </si>
  <si>
    <t>16:32:14 on 2020-01-09</t>
  </si>
  <si>
    <t>17:33:04 on 2020-01-09</t>
  </si>
  <si>
    <t>18:43:54 on 2020-01-09</t>
  </si>
  <si>
    <t>19:39:38 on 2020-01-09</t>
  </si>
  <si>
    <t>20:55:22 on 2020-01-09</t>
  </si>
  <si>
    <t>22:05:31 on 2020-01-09</t>
  </si>
  <si>
    <t>23:21:29 on 2020-01-09</t>
  </si>
  <si>
    <t>00:14:51 on 2020-01-10</t>
  </si>
  <si>
    <t>01:03:34 on 2020-01-10</t>
  </si>
  <si>
    <t>02:18:36 on 2020-01-10</t>
  </si>
  <si>
    <t>03:26:45 on 2020-01-10</t>
  </si>
  <si>
    <t>04:35:46 on 2020-01-10</t>
  </si>
  <si>
    <t>05:44:16 on 2020-01-10</t>
  </si>
  <si>
    <t>06:38:50 on 2020-01-10</t>
  </si>
  <si>
    <t>07:28:15 on 2020-01-10</t>
  </si>
  <si>
    <t>08:29:29 on 2020-01-10</t>
  </si>
  <si>
    <t>09:24:25 on 2020-01-10</t>
  </si>
  <si>
    <t>10:15:46 on 2020-01-10</t>
  </si>
  <si>
    <t>11:13:29 on 2020-01-10</t>
  </si>
  <si>
    <t>12:18:44 on 2020-01-10</t>
  </si>
  <si>
    <t>13:29:35 on 2020-01-10</t>
  </si>
  <si>
    <t>14:55:55 on 2020-01-10</t>
  </si>
  <si>
    <t>16:04:12 on 2020-01-10</t>
  </si>
  <si>
    <t>17:26:58 on 2020-01-10</t>
  </si>
  <si>
    <t>18:38:18 on 2020-01-10</t>
  </si>
  <si>
    <t>19:49:51 on 2020-01-10</t>
  </si>
  <si>
    <t>20:45:22 on 2020-01-10</t>
  </si>
  <si>
    <t>21:52:22 on 2020-01-10</t>
  </si>
  <si>
    <t>22:59:36 on 2020-01-10</t>
  </si>
  <si>
    <t>23:57:57 on 2020-01-10</t>
  </si>
  <si>
    <t>00:56:28 on 2020-01-11</t>
  </si>
  <si>
    <t>02:04:20 on 2020-01-11</t>
  </si>
  <si>
    <t>03:45:26 on 2020-01-11</t>
  </si>
  <si>
    <t>04:41:04 on 2020-01-11</t>
  </si>
  <si>
    <t>05:56:37 on 2020-01-11</t>
  </si>
  <si>
    <t>07:09:39 on 2020-01-11</t>
  </si>
  <si>
    <t>08:11:52 on 2020-01-11</t>
  </si>
  <si>
    <t>09:28:30 on 2020-01-11</t>
  </si>
  <si>
    <t>10:13:59 on 2020-01-11</t>
  </si>
  <si>
    <t>11:21:33 on 2020-01-11</t>
  </si>
  <si>
    <t>12:30:11 on 2020-01-11</t>
  </si>
  <si>
    <t>13:27:45 on 2020-01-11</t>
  </si>
  <si>
    <t>14:32:15 on 2020-01-11</t>
  </si>
  <si>
    <t>15:22:43 on 2020-01-11</t>
  </si>
  <si>
    <t>16:20:48 on 2020-01-11</t>
  </si>
  <si>
    <t>17:24:38 on 2020-01-11</t>
  </si>
  <si>
    <t>18:18:26 on 2020-01-11</t>
  </si>
  <si>
    <t>19:13:04 on 2020-01-11</t>
  </si>
  <si>
    <t>20:08:02 on 2020-01-11</t>
  </si>
  <si>
    <t>21:17:08 on 2020-01-11</t>
  </si>
  <si>
    <t>22:14:19 on 2020-01-11</t>
  </si>
  <si>
    <t>23:23:56 on 2020-01-11</t>
  </si>
  <si>
    <t>00:31:44 on 2020-01-12</t>
  </si>
  <si>
    <t>01:28:32 on 2020-01-12</t>
  </si>
  <si>
    <t>02:36:37 on 2020-01-12</t>
  </si>
  <si>
    <t>03:46:04 on 2020-01-12</t>
  </si>
  <si>
    <t>05:00:08 on 2020-01-12</t>
  </si>
  <si>
    <t>06:07:38 on 2020-01-12</t>
  </si>
  <si>
    <t>07:09:46 on 2020-01-12</t>
  </si>
  <si>
    <t>08:05:29 on 2020-01-12</t>
  </si>
  <si>
    <t>08:57:12 on 2020-01-12</t>
  </si>
  <si>
    <t>10:03:45 on 2020-01-12</t>
  </si>
  <si>
    <t>11:08:05 on 2020-01-12</t>
  </si>
  <si>
    <t>12:32:22 on 2020-01-12</t>
  </si>
  <si>
    <t>13:27:54 on 2020-01-12</t>
  </si>
  <si>
    <t>14:35:51 on 2020-01-12</t>
  </si>
  <si>
    <t>15:35:25 on 2020-01-12</t>
  </si>
  <si>
    <t>16:42:45 on 2020-01-12</t>
  </si>
  <si>
    <t>17:47:55 on 2020-01-12</t>
  </si>
  <si>
    <t>18:54:19 on 2020-01-12</t>
  </si>
  <si>
    <t>19:55:34 on 2020-01-12</t>
  </si>
  <si>
    <t>Fifty moves rule</t>
  </si>
  <si>
    <t>3-Fold repetition</t>
  </si>
  <si>
    <t>TCEC draw rule</t>
  </si>
  <si>
    <t>TCEC win rule</t>
  </si>
  <si>
    <t>SyzygyTB</t>
  </si>
  <si>
    <t>White disconnects</t>
  </si>
  <si>
    <t>White mates</t>
  </si>
  <si>
    <t>Black mates</t>
  </si>
  <si>
    <t>Black disconnects</t>
  </si>
  <si>
    <t>M21</t>
  </si>
  <si>
    <t>M13</t>
  </si>
  <si>
    <t>-M8</t>
  </si>
  <si>
    <t>-M30</t>
  </si>
  <si>
    <t>M25</t>
  </si>
  <si>
    <t>M1</t>
  </si>
  <si>
    <t>M19</t>
  </si>
  <si>
    <t>M45</t>
  </si>
  <si>
    <t>M47</t>
  </si>
  <si>
    <t>M23</t>
  </si>
  <si>
    <t>M3</t>
  </si>
  <si>
    <t>-M24</t>
  </si>
  <si>
    <t>-M12</t>
  </si>
  <si>
    <t>M35</t>
  </si>
  <si>
    <t>M43</t>
  </si>
  <si>
    <t>M39</t>
  </si>
  <si>
    <t>-M22</t>
  </si>
  <si>
    <t>M17</t>
  </si>
  <si>
    <t>-M6</t>
  </si>
  <si>
    <t>M15</t>
  </si>
  <si>
    <t>-M36</t>
  </si>
  <si>
    <t>M7</t>
  </si>
  <si>
    <t>M53</t>
  </si>
  <si>
    <t>M56</t>
  </si>
  <si>
    <t>M37</t>
  </si>
  <si>
    <t>-M75</t>
  </si>
  <si>
    <t>M33</t>
  </si>
  <si>
    <t>-M14</t>
  </si>
  <si>
    <t>M63</t>
  </si>
  <si>
    <t>M29</t>
  </si>
  <si>
    <t>M27</t>
  </si>
  <si>
    <t>M24</t>
  </si>
  <si>
    <t>M14</t>
  </si>
  <si>
    <t>-M13</t>
  </si>
  <si>
    <t>-M25</t>
  </si>
  <si>
    <t>-M33</t>
  </si>
  <si>
    <t>-M45</t>
  </si>
  <si>
    <t>-M1</t>
  </si>
  <si>
    <t>-M65</t>
  </si>
  <si>
    <t>M20</t>
  </si>
  <si>
    <t>-M37</t>
  </si>
  <si>
    <t>M36</t>
  </si>
  <si>
    <t>-M11</t>
  </si>
  <si>
    <t>M22</t>
  </si>
  <si>
    <t>M18</t>
  </si>
  <si>
    <t>M38</t>
  </si>
  <si>
    <t>-M3</t>
  </si>
  <si>
    <t>M16</t>
  </si>
  <si>
    <t>-M23</t>
  </si>
  <si>
    <t>-M7</t>
  </si>
  <si>
    <t>M6</t>
  </si>
  <si>
    <t>-M67</t>
  </si>
  <si>
    <t>-M69</t>
  </si>
  <si>
    <t>-M21</t>
  </si>
  <si>
    <t>-M41</t>
  </si>
  <si>
    <t>M28</t>
  </si>
  <si>
    <t>-M43</t>
  </si>
  <si>
    <t>-M31</t>
  </si>
  <si>
    <t>-M9</t>
  </si>
  <si>
    <t>-M15</t>
  </si>
  <si>
    <t>x</t>
  </si>
  <si>
    <t>Round</t>
  </si>
  <si>
    <t>Minic 1.32</t>
  </si>
  <si>
    <t>Igel 2.3.1</t>
  </si>
  <si>
    <t>Fire 021819</t>
  </si>
  <si>
    <t>Gull 20170410_256th</t>
  </si>
  <si>
    <t>Wasp 3.82</t>
  </si>
  <si>
    <t>RubiChess 1.6.1.1</t>
  </si>
  <si>
    <t>Texel 1.08a13</t>
  </si>
  <si>
    <t>Pedone 2.0</t>
  </si>
  <si>
    <t>Vajolet2 2.9.0-TCEC-S17</t>
  </si>
  <si>
    <t>Nemorino 5.27</t>
  </si>
  <si>
    <t>D44</t>
  </si>
  <si>
    <t>C42</t>
  </si>
  <si>
    <t>B62</t>
  </si>
  <si>
    <t>D15</t>
  </si>
  <si>
    <t>D27</t>
  </si>
  <si>
    <t>D11</t>
  </si>
  <si>
    <t>B91</t>
  </si>
  <si>
    <t>D52</t>
  </si>
  <si>
    <t>B42</t>
  </si>
  <si>
    <t>E68</t>
  </si>
  <si>
    <t>D86</t>
  </si>
  <si>
    <t>C64</t>
  </si>
  <si>
    <t>B76</t>
  </si>
  <si>
    <t>E76</t>
  </si>
  <si>
    <t>C70</t>
  </si>
  <si>
    <t>E37</t>
  </si>
  <si>
    <t>C53</t>
  </si>
  <si>
    <t>C82</t>
  </si>
  <si>
    <t>C07</t>
  </si>
  <si>
    <t>B25</t>
  </si>
  <si>
    <t>C19</t>
  </si>
  <si>
    <t>B71</t>
  </si>
  <si>
    <t>B47</t>
  </si>
  <si>
    <t>E06</t>
  </si>
  <si>
    <t>C91</t>
  </si>
  <si>
    <t>B09</t>
  </si>
  <si>
    <t>D47</t>
  </si>
  <si>
    <t>C65</t>
  </si>
  <si>
    <t>B94</t>
  </si>
  <si>
    <t>E86</t>
  </si>
  <si>
    <t>C49</t>
  </si>
  <si>
    <t>A29</t>
  </si>
  <si>
    <t>D43</t>
  </si>
  <si>
    <t>E74</t>
  </si>
  <si>
    <t>A52</t>
  </si>
  <si>
    <t>E94</t>
  </si>
  <si>
    <t>C77</t>
  </si>
  <si>
    <t>C92</t>
  </si>
  <si>
    <t>B03</t>
  </si>
  <si>
    <t>B73</t>
  </si>
  <si>
    <t>B84</t>
  </si>
  <si>
    <t>B46</t>
  </si>
  <si>
    <t>E67</t>
  </si>
  <si>
    <t>E12</t>
  </si>
  <si>
    <t>B83</t>
  </si>
  <si>
    <t>B92</t>
  </si>
  <si>
    <t>D24</t>
  </si>
  <si>
    <t>D55</t>
  </si>
  <si>
    <t>B48</t>
  </si>
  <si>
    <t>E53</t>
  </si>
  <si>
    <t>C96</t>
  </si>
  <si>
    <t>B43</t>
  </si>
  <si>
    <t>B95</t>
  </si>
  <si>
    <t>A70</t>
  </si>
  <si>
    <t>D51</t>
  </si>
  <si>
    <t>E38</t>
  </si>
  <si>
    <t>E88</t>
  </si>
  <si>
    <t>B41</t>
  </si>
  <si>
    <t>C17</t>
  </si>
  <si>
    <t>C78</t>
  </si>
  <si>
    <t>B14</t>
  </si>
  <si>
    <t>D10</t>
  </si>
  <si>
    <t>B63</t>
  </si>
  <si>
    <t>B35</t>
  </si>
  <si>
    <t>A00</t>
  </si>
  <si>
    <t>E79</t>
  </si>
  <si>
    <t>E19</t>
  </si>
  <si>
    <t>C81</t>
  </si>
  <si>
    <t>C88</t>
  </si>
  <si>
    <t>D48</t>
  </si>
  <si>
    <t>E56</t>
  </si>
  <si>
    <t>E87</t>
  </si>
  <si>
    <t>E69</t>
  </si>
  <si>
    <t>B99</t>
  </si>
  <si>
    <t>QGD semi-Slav, anti-Meran, Lilienthal variation</t>
  </si>
  <si>
    <t>Petrov, classical attack, Marshall variation</t>
  </si>
  <si>
    <t>Sicilian, Richter-Rauzer, Richter attack</t>
  </si>
  <si>
    <t>Sicilian, Najdorf</t>
  </si>
  <si>
    <t>QGD semi-Slav, Stoltz variation</t>
  </si>
  <si>
    <t>QGD Slav, Tolush-Geller gambit</t>
  </si>
  <si>
    <t>Sicilian, Anderssen variation</t>
  </si>
  <si>
    <t>QGA, classical, 6...a6</t>
  </si>
  <si>
    <t>Blumenfeld counter-gambit accepted</t>
  </si>
  <si>
    <t>QGD Slav, 4.e3</t>
  </si>
  <si>
    <t>Sicilian, Najdorf, Lipnitzky attack</t>
  </si>
  <si>
    <t>Sicilian, Najdorf, Zagreb (fianchetto) variation</t>
  </si>
  <si>
    <t>QGD, Cambridge Springs defence, 7.cd</t>
  </si>
  <si>
    <t>Sicilian, Sveshnikov variation</t>
  </si>
  <si>
    <t>Sicilian, Kan, 5.Bd3</t>
  </si>
  <si>
    <t>King's Indian, fianchetto, classical variation, 8.e4</t>
  </si>
  <si>
    <t>Gruenfeld, exchange, Simagin's improved variation</t>
  </si>
  <si>
    <t>QGD, 3.Nc3</t>
  </si>
  <si>
    <t xml:space="preserve">Ruy Lopez, classical defence, Benelux variation  </t>
  </si>
  <si>
    <t>Sicilian, dragon, Yugoslav attack, Rauser variation</t>
  </si>
  <si>
    <t>King's Indian, Four pawns attack, dynamic line</t>
  </si>
  <si>
    <t>Ruy Lopez, Caro variation</t>
  </si>
  <si>
    <t>Nimzo-Indian, classical, Noa variation, main line, 7.Qc2</t>
  </si>
  <si>
    <t>Giuoco Piano</t>
  </si>
  <si>
    <t>Ruy Lopez, open, Italian variation</t>
  </si>
  <si>
    <t>French, Tarrasch, open variation</t>
  </si>
  <si>
    <t>Sicilian, closed, 6.f4 e5 (Botvinnik)</t>
  </si>
  <si>
    <t>Sicilian, Pelikan (Lasker/Sveshnikov) variation</t>
  </si>
  <si>
    <t>French, Winawer, advance, poisoned pawn variation</t>
  </si>
  <si>
    <t>Sicilian, dragon, Levenfish variation</t>
  </si>
  <si>
    <t>Sicilian, Taimanov (Bastrikov) variation</t>
  </si>
  <si>
    <t>Caro-Kann, anti-anti-Caro-Kann defence</t>
  </si>
  <si>
    <t>Catalan, closed, 5.Nf3</t>
  </si>
  <si>
    <t>French, Winawer, advance, 6...Ne7</t>
  </si>
  <si>
    <t>King's Indian, Andersson variation</t>
  </si>
  <si>
    <t>Ruy Lopez, closed, Bogolyubov variation</t>
  </si>
  <si>
    <t>Pirc, Austrian attack, 6.Bd3</t>
  </si>
  <si>
    <t>QGD semi-Slav, Meran variation</t>
  </si>
  <si>
    <t>Ruy Lopez, Berlin defence, Beverwijk variation</t>
  </si>
  <si>
    <t>Sicilian, Najdorf, 6.Bg5</t>
  </si>
  <si>
    <t>King's Indian, Saemisch, orthodox, 7.Nge2 c6</t>
  </si>
  <si>
    <t>QGD, Cambridge Springs defence, Rubinstein variation</t>
  </si>
  <si>
    <t>Sicilian, Canal-Sokolsky attack, Sokolsky variation</t>
  </si>
  <si>
    <t>King's Indian, 5.Nf3</t>
  </si>
  <si>
    <t>Four knights, symmetrical variation</t>
  </si>
  <si>
    <t>Reti, King's Indian attack, French variation</t>
  </si>
  <si>
    <t>English, four knights, kingside fianchetto</t>
  </si>
  <si>
    <t>QGD semi-Slav</t>
  </si>
  <si>
    <t>King's Indian, Averbakh, 6...c5</t>
  </si>
  <si>
    <t>Budapest, Adler variation</t>
  </si>
  <si>
    <t>King's Indian, orthodox variation</t>
  </si>
  <si>
    <t>Ruy Lopez, Wormald (Alapin) attack</t>
  </si>
  <si>
    <t>Scandinavian (centre counter) defence</t>
  </si>
  <si>
    <t>Ruy Lopez, closed, Flohr-Zaitsev system (Lenzerheide variation)</t>
  </si>
  <si>
    <t>Alekhine's defence, exchange variation</t>
  </si>
  <si>
    <t>Sicilian, dragon, classical, Richter variation</t>
  </si>
  <si>
    <t>Sicilian, closed</t>
  </si>
  <si>
    <t>Sicilian, Scheveningen (Paulsen), classical variation</t>
  </si>
  <si>
    <t>QGD, Charousek (Petrosian) variation</t>
  </si>
  <si>
    <t>King's Indian, 3.Nf3</t>
  </si>
  <si>
    <t>Sicilian, Taimanov variation</t>
  </si>
  <si>
    <t>King's Indian, fianchetto with ...Nd7</t>
  </si>
  <si>
    <t>King's Indian, Petrosian system</t>
  </si>
  <si>
    <t>Queen's Indian, Petrosian system</t>
  </si>
  <si>
    <t>Sicilian, Scheveningen, 6.Be2</t>
  </si>
  <si>
    <t>Sicilian, Najdorf, Opovcensky variation</t>
  </si>
  <si>
    <t>QGA, Bogolyubov variation</t>
  </si>
  <si>
    <t>QGD, 6.Nf3</t>
  </si>
  <si>
    <t>Nimzo-Indian, 4.e3, Keres variation</t>
  </si>
  <si>
    <t>Ruy Lopez, closed (10...c5)</t>
  </si>
  <si>
    <t>Sicilian, Kan, 5.Nc3</t>
  </si>
  <si>
    <t>Sicilian, Najdorf, 6...e6</t>
  </si>
  <si>
    <t>Benoni, classical with e4 and Nf3</t>
  </si>
  <si>
    <t>QGD, 4.Bg5 Nbd7</t>
  </si>
  <si>
    <t>Nimzo-Indian, classical, 4...c5</t>
  </si>
  <si>
    <t>King's Indian, Saemisch, orthodox, 7.d5 c6</t>
  </si>
  <si>
    <t>Sicilian, Kan, Maroczy bind (Reti variation)</t>
  </si>
  <si>
    <t>Sicilian, Richter-Rauzer, Margate (Alekhine) variation</t>
  </si>
  <si>
    <t>French, Winawer, advance, 5.a3</t>
  </si>
  <si>
    <t>Ruy Lopez, 5.O-O</t>
  </si>
  <si>
    <t>Caro-Kann, Panov-Botvinnik attack, 5...e6</t>
  </si>
  <si>
    <t>QGD Slav defence, exchange variation</t>
  </si>
  <si>
    <t>Sicilian, Richter-Rauzer, Rauzer attack, 7...Be7</t>
  </si>
  <si>
    <t>Sicilian, accelerated fianchetto, modern variation with Bc4</t>
  </si>
  <si>
    <t>QGD, Cambridge Springs defence, Bogoljubow variation</t>
  </si>
  <si>
    <t>Benko's opening</t>
  </si>
  <si>
    <t>Sicilian, dragon, Yugoslav attack, 7...O-O</t>
  </si>
  <si>
    <t>King's Indian, Four pawns attack, main line</t>
  </si>
  <si>
    <t>Queen's Indian, old main line, 9.Qxc3</t>
  </si>
  <si>
    <t>Ruy Lopez, open, Howell attack</t>
  </si>
  <si>
    <t>Sicilian, Pelikan, Bird variation</t>
  </si>
  <si>
    <t>Ruy Lopez, closed</t>
  </si>
  <si>
    <t>QGD semi-Slav, Meran, 8...a6</t>
  </si>
  <si>
    <t>Nimzo-Indian, 4.e3, main line with 7...Nc6</t>
  </si>
  <si>
    <t>King's Indian, Saemisch, orthodox, 7.d5</t>
  </si>
  <si>
    <t>QGD, Cambridge Springs defence, Argentine variation</t>
  </si>
  <si>
    <t>Sicilian, dragon, classical, 8.O-O</t>
  </si>
  <si>
    <t>King's Indian, fianchetto, classical main line</t>
  </si>
  <si>
    <t>Nimzo-Indian, 4.e3, main line with ...c5</t>
  </si>
  <si>
    <t>Sicilian, Najdorf, 7...Be7 main line</t>
  </si>
  <si>
    <t>QGD semi-Slav, Meran, Reynolds' variation</t>
  </si>
  <si>
    <t>03:00:00 on 2020-01-15</t>
  </si>
  <si>
    <t>04:14:00 on 2020-01-15</t>
  </si>
  <si>
    <t>05:25:58 on 2020-01-15</t>
  </si>
  <si>
    <t>06:23:35 on 2020-01-15</t>
  </si>
  <si>
    <t>07:22:50 on 2020-01-15</t>
  </si>
  <si>
    <t>07:39:06 on 2020-01-15</t>
  </si>
  <si>
    <t>08:43:06 on 2020-01-15</t>
  </si>
  <si>
    <t>09:27:47 on 2020-01-15</t>
  </si>
  <si>
    <t>10:32:24 on 2020-01-15</t>
  </si>
  <si>
    <t>11:16:24 on 2020-01-15</t>
  </si>
  <si>
    <t>12:26:46 on 2020-01-15</t>
  </si>
  <si>
    <t>13:13:54 on 2020-01-15</t>
  </si>
  <si>
    <t>14:26:40 on 2020-01-15</t>
  </si>
  <si>
    <t>15:42:22 on 2020-01-15</t>
  </si>
  <si>
    <t>16:50:11 on 2020-01-15</t>
  </si>
  <si>
    <t>17:53:32 on 2020-01-15</t>
  </si>
  <si>
    <t>19:11:55 on 2020-01-15</t>
  </si>
  <si>
    <t>20:11:10 on 2020-01-15</t>
  </si>
  <si>
    <t>21:20:01 on 2020-01-15</t>
  </si>
  <si>
    <t>22:28:35 on 2020-01-15</t>
  </si>
  <si>
    <t>23:24:04 on 2020-01-15</t>
  </si>
  <si>
    <t>00:34:35 on 2020-01-16</t>
  </si>
  <si>
    <t>01:44:00 on 2020-01-16</t>
  </si>
  <si>
    <t>02:37:55 on 2020-01-16</t>
  </si>
  <si>
    <t>03:36:57 on 2020-01-16</t>
  </si>
  <si>
    <t>04:38:16 on 2020-01-16</t>
  </si>
  <si>
    <t>05:39:00 on 2020-01-16</t>
  </si>
  <si>
    <t>06:37:04 on 2020-01-16</t>
  </si>
  <si>
    <t>07:34:31 on 2020-01-16</t>
  </si>
  <si>
    <t>08:46:40 on 2020-01-16</t>
  </si>
  <si>
    <t>09:47:52 on 2020-01-16</t>
  </si>
  <si>
    <t>10:55:04 on 2020-01-16</t>
  </si>
  <si>
    <t>11:54:47 on 2020-01-16</t>
  </si>
  <si>
    <t>12:51:08 on 2020-01-16</t>
  </si>
  <si>
    <t>13:53:11 on 2020-01-16</t>
  </si>
  <si>
    <t>14:51:47 on 2020-01-16</t>
  </si>
  <si>
    <t>16:02:10 on 2020-01-16</t>
  </si>
  <si>
    <t>17:00:56 on 2020-01-16</t>
  </si>
  <si>
    <t>17:59:17 on 2020-01-16</t>
  </si>
  <si>
    <t>18:56:40 on 2020-01-16</t>
  </si>
  <si>
    <t>19:50:34 on 2020-01-16</t>
  </si>
  <si>
    <t>20:41:05 on 2020-01-16</t>
  </si>
  <si>
    <t>21:57:45 on 2020-01-16</t>
  </si>
  <si>
    <t>23:01:29 on 2020-01-16</t>
  </si>
  <si>
    <t>00:08:05 on 2020-01-17</t>
  </si>
  <si>
    <t>01:09:14 on 2020-01-17</t>
  </si>
  <si>
    <t>02:14:52 on 2020-01-17</t>
  </si>
  <si>
    <t>03:10:03 on 2020-01-17</t>
  </si>
  <si>
    <t>03:59:54 on 2020-01-17</t>
  </si>
  <si>
    <t>05:12:04 on 2020-01-17</t>
  </si>
  <si>
    <t>06:16:01 on 2020-01-17</t>
  </si>
  <si>
    <t>07:21:50 on 2020-01-17</t>
  </si>
  <si>
    <t>08:26:55 on 2020-01-17</t>
  </si>
  <si>
    <t>09:47:57 on 2020-01-17</t>
  </si>
  <si>
    <t>10:48:11 on 2020-01-17</t>
  </si>
  <si>
    <t>11:55:20 on 2020-01-17</t>
  </si>
  <si>
    <t>12:40:30 on 2020-01-17</t>
  </si>
  <si>
    <t>13:46:04 on 2020-01-17</t>
  </si>
  <si>
    <t>14:45:12 on 2020-01-17</t>
  </si>
  <si>
    <t>15:41:40 on 2020-01-17</t>
  </si>
  <si>
    <t>16:54:52 on 2020-01-17</t>
  </si>
  <si>
    <t>18:06:03 on 2020-01-17</t>
  </si>
  <si>
    <t>18:57:38 on 2020-01-17</t>
  </si>
  <si>
    <t>19:51:23 on 2020-01-17</t>
  </si>
  <si>
    <t>21:11:02 on 2020-01-17</t>
  </si>
  <si>
    <t>22:24:51 on 2020-01-17</t>
  </si>
  <si>
    <t>23:43:57 on 2020-01-17</t>
  </si>
  <si>
    <t>00:42:20 on 2020-01-18</t>
  </si>
  <si>
    <t>01:52:40 on 2020-01-18</t>
  </si>
  <si>
    <t>02:54:00 on 2020-01-18</t>
  </si>
  <si>
    <t>03:50:56 on 2020-01-18</t>
  </si>
  <si>
    <t>04:20:02 on 2020-01-18</t>
  </si>
  <si>
    <t>05:26:19 on 2020-01-18</t>
  </si>
  <si>
    <t>06:38:29 on 2020-01-18</t>
  </si>
  <si>
    <t>07:35:35 on 2020-01-18</t>
  </si>
  <si>
    <t>08:49:26 on 2020-01-18</t>
  </si>
  <si>
    <t>09:57:08 on 2020-01-18</t>
  </si>
  <si>
    <t>11:07:04 on 2020-01-18</t>
  </si>
  <si>
    <t>12:11:53 on 2020-01-18</t>
  </si>
  <si>
    <t>13:16:54 on 2020-01-18</t>
  </si>
  <si>
    <t>14:21:25 on 2020-01-18</t>
  </si>
  <si>
    <t>15:30:35 on 2020-01-18</t>
  </si>
  <si>
    <t>16:43:12 on 2020-01-18</t>
  </si>
  <si>
    <t>17:29:33 on 2020-01-18</t>
  </si>
  <si>
    <t>18:29:02 on 2020-01-18</t>
  </si>
  <si>
    <t>19:36:17 on 2020-01-18</t>
  </si>
  <si>
    <t>20:36:23 on 2020-01-18</t>
  </si>
  <si>
    <t>21:59:08 on 2020-01-18</t>
  </si>
  <si>
    <t>23:07:36 on 2020-01-18</t>
  </si>
  <si>
    <t>00:00:27 on 2020-01-19</t>
  </si>
  <si>
    <t>01:20:37 on 2020-01-19</t>
  </si>
  <si>
    <t>02:31:05 on 2020-01-19</t>
  </si>
  <si>
    <t>03:47:50 on 2020-01-19</t>
  </si>
  <si>
    <t>04:56:25 on 2020-01-19</t>
  </si>
  <si>
    <t>05:51:39 on 2020-01-19</t>
  </si>
  <si>
    <t>06:39:47 on 2020-01-19</t>
  </si>
  <si>
    <t>08:02:04 on 2020-01-19</t>
  </si>
  <si>
    <t>08:42:23 on 2020-01-19</t>
  </si>
  <si>
    <t>09:52:14 on 2020-01-19</t>
  </si>
  <si>
    <t>11:04:25 on 2020-01-19</t>
  </si>
  <si>
    <t>11:46:04 on 2020-01-19</t>
  </si>
  <si>
    <t>12:54:21 on 2020-01-19</t>
  </si>
  <si>
    <t>13:57:50 on 2020-01-19</t>
  </si>
  <si>
    <t>15:05:41 on 2020-01-19</t>
  </si>
  <si>
    <t>15:59:42 on 2020-01-19</t>
  </si>
  <si>
    <t>17:13:26 on 2020-01-19</t>
  </si>
  <si>
    <t>18:18:54 on 2020-01-19</t>
  </si>
  <si>
    <t>19:16:55 on 2020-01-19</t>
  </si>
  <si>
    <t>20:17:44 on 2020-01-19</t>
  </si>
  <si>
    <t>21:28:17 on 2020-01-19</t>
  </si>
  <si>
    <t>22:32:08 on 2020-01-19</t>
  </si>
  <si>
    <t>23:43:02 on 2020-01-19</t>
  </si>
  <si>
    <t>00:38:16 on 2020-01-20</t>
  </si>
  <si>
    <t>01:41:06 on 2020-01-20</t>
  </si>
  <si>
    <t>02:37:09 on 2020-01-20</t>
  </si>
  <si>
    <t>03:31:23 on 2020-01-20</t>
  </si>
  <si>
    <t>04:34:26 on 2020-01-20</t>
  </si>
  <si>
    <t>05:32:41 on 2020-01-20</t>
  </si>
  <si>
    <t>06:28:13 on 2020-01-20</t>
  </si>
  <si>
    <t>07:34:49 on 2020-01-20</t>
  </si>
  <si>
    <t>08:29:53 on 2020-01-20</t>
  </si>
  <si>
    <t>09:27:29 on 2020-01-20</t>
  </si>
  <si>
    <t>10:42:13 on 2020-01-20</t>
  </si>
  <si>
    <t>11:41:45 on 2020-01-20</t>
  </si>
  <si>
    <t>12:50:46 on 2020-01-20</t>
  </si>
  <si>
    <t>14:04:53 on 2020-01-20</t>
  </si>
  <si>
    <t>15:14:36 on 2020-01-20</t>
  </si>
  <si>
    <t>16:26:33 on 2020-01-20</t>
  </si>
  <si>
    <t>17:29:55 on 2020-01-20</t>
  </si>
  <si>
    <t>18:28:48 on 2020-01-20</t>
  </si>
  <si>
    <t>19:32:40 on 2020-01-20</t>
  </si>
  <si>
    <t>20:28:41 on 2020-01-20</t>
  </si>
  <si>
    <t>21:28:41 on 2020-01-20</t>
  </si>
  <si>
    <t>22:36:36 on 2020-01-20</t>
  </si>
  <si>
    <t>23:47:50 on 2020-01-20</t>
  </si>
  <si>
    <t>00:38:10 on 2020-01-21</t>
  </si>
  <si>
    <t>01:47:03 on 2020-01-21</t>
  </si>
  <si>
    <t>02:36:23 on 2020-01-21</t>
  </si>
  <si>
    <t>03:44:43 on 2020-01-21</t>
  </si>
  <si>
    <t>04:46:21 on 2020-01-21</t>
  </si>
  <si>
    <t>05:45:18 on 2020-01-21</t>
  </si>
  <si>
    <t>06:49:13 on 2020-01-21</t>
  </si>
  <si>
    <t>07:47:30 on 2020-01-21</t>
  </si>
  <si>
    <t>08:46:10 on 2020-01-21</t>
  </si>
  <si>
    <t>09:30:14 on 2020-01-21</t>
  </si>
  <si>
    <t>10:28:36 on 2020-01-21</t>
  </si>
  <si>
    <t>11:19:12 on 2020-01-21</t>
  </si>
  <si>
    <t>12:08:00 on 2020-01-21</t>
  </si>
  <si>
    <t>13:17:25 on 2020-01-21</t>
  </si>
  <si>
    <t>14:01:57 on 2020-01-21</t>
  </si>
  <si>
    <t>14:53:29 on 2020-01-21</t>
  </si>
  <si>
    <t>15:19:13 on 2020-01-21</t>
  </si>
  <si>
    <t>16:19:45 on 2020-01-21</t>
  </si>
  <si>
    <t>17:18:59 on 2020-01-21</t>
  </si>
  <si>
    <t>18:17:05 on 2020-01-21</t>
  </si>
  <si>
    <t>19:29:30 on 2020-01-21</t>
  </si>
  <si>
    <t>20:31:43 on 2020-01-21</t>
  </si>
  <si>
    <t>21:36:04 on 2020-01-21</t>
  </si>
  <si>
    <t>22:19:23 on 2020-01-21</t>
  </si>
  <si>
    <t>23:23:14 on 2020-01-21</t>
  </si>
  <si>
    <t>00:07:27 on 2020-01-22</t>
  </si>
  <si>
    <t>00:51:09 on 2020-01-22</t>
  </si>
  <si>
    <t>01:39:15 on 2020-01-22</t>
  </si>
  <si>
    <t>02:40:38 on 2020-01-22</t>
  </si>
  <si>
    <t>03:36:27 on 2020-01-22</t>
  </si>
  <si>
    <t>04:36:37 on 2020-01-22</t>
  </si>
  <si>
    <t>05:37:44 on 2020-01-22</t>
  </si>
  <si>
    <t>06:33:48 on 2020-01-22</t>
  </si>
  <si>
    <t>07:45:47 on 2020-01-22</t>
  </si>
  <si>
    <t>08:44:52 on 2020-01-22</t>
  </si>
  <si>
    <t>09:36:08 on 2020-01-22</t>
  </si>
  <si>
    <t>10:46:43 on 2020-01-22</t>
  </si>
  <si>
    <t>11:55:23 on 2020-01-22</t>
  </si>
  <si>
    <t>12:49:08 on 2020-01-22</t>
  </si>
  <si>
    <t>13:55:58 on 2020-01-22</t>
  </si>
  <si>
    <t>14:57:29 on 2020-01-22</t>
  </si>
  <si>
    <t>16:03:00 on 2020-01-22</t>
  </si>
  <si>
    <t>16:54:27 on 2020-01-22</t>
  </si>
  <si>
    <t>17:54:03 on 2020-01-22</t>
  </si>
  <si>
    <t>18:50:46 on 2020-01-22</t>
  </si>
  <si>
    <t>19:55:29 on 2020-01-22</t>
  </si>
  <si>
    <t>20:59:35 on 2020-01-22</t>
  </si>
  <si>
    <t>22:04:09 on 2020-01-22</t>
  </si>
  <si>
    <t>23:18:07 on 2020-01-22</t>
  </si>
  <si>
    <t>00:25:50 on 2020-01-23</t>
  </si>
  <si>
    <t>01:15:06 on 2020-01-23</t>
  </si>
  <si>
    <t>02:15:41 on 2020-01-23</t>
  </si>
  <si>
    <t>03:11:35 on 2020-01-23</t>
  </si>
  <si>
    <t>04:16:11 on 2020-01-23</t>
  </si>
  <si>
    <t>05:18:32 on 2020-01-23</t>
  </si>
  <si>
    <t>06:30:20 on 2020-01-23</t>
  </si>
  <si>
    <t>07:19:54 on 2020-01-23</t>
  </si>
  <si>
    <t>08:29:10 on 2020-01-23</t>
  </si>
  <si>
    <t>09:29:40 on 2020-01-23</t>
  </si>
  <si>
    <t>10:36:46 on 2020-01-23</t>
  </si>
  <si>
    <t>11:30:25 on 2020-01-23</t>
  </si>
  <si>
    <t>12:42:01 on 2020-01-23</t>
  </si>
  <si>
    <t>13:44:50 on 2020-01-23</t>
  </si>
  <si>
    <t>14:46:36 on 2020-01-23</t>
  </si>
  <si>
    <t>15:42:15 on 2020-01-23</t>
  </si>
  <si>
    <t>16:38:27 on 2020-01-23</t>
  </si>
  <si>
    <t>18:02:11 on 2020-01-23</t>
  </si>
  <si>
    <t>19:08:24 on 2020-01-23</t>
  </si>
  <si>
    <t>20:08:47 on 2020-01-23</t>
  </si>
  <si>
    <t>21:17:43 on 2020-01-23</t>
  </si>
  <si>
    <t>21:57:31 on 2020-01-23</t>
  </si>
  <si>
    <t>23:13:26 on 2020-01-23</t>
  </si>
  <si>
    <t>00:01:26 on 2020-01-24</t>
  </si>
  <si>
    <t>01:05:15 on 2020-01-24</t>
  </si>
  <si>
    <t>02:15:43 on 2020-01-24</t>
  </si>
  <si>
    <t>03:20:54 on 2020-01-24</t>
  </si>
  <si>
    <t>04:18:55 on 2020-01-24</t>
  </si>
  <si>
    <t>05:23:48 on 2020-01-24</t>
  </si>
  <si>
    <t>06:45:42 on 2020-01-24</t>
  </si>
  <si>
    <t>07:32:26 on 2020-01-24</t>
  </si>
  <si>
    <t>08:48:20 on 2020-01-24</t>
  </si>
  <si>
    <t>09:54:38 on 2020-01-24</t>
  </si>
  <si>
    <t>10:52:56 on 2020-01-24</t>
  </si>
  <si>
    <t>11:55:56 on 2020-01-24</t>
  </si>
  <si>
    <t>12:57:28 on 2020-01-24</t>
  </si>
  <si>
    <t>14:16:21 on 2020-01-24</t>
  </si>
  <si>
    <t>15:29:39 on 2020-01-24</t>
  </si>
  <si>
    <t>16:25:34 on 2020-01-24</t>
  </si>
  <si>
    <t>17:20:08 on 2020-01-24</t>
  </si>
  <si>
    <t>18:16:31 on 2020-01-24</t>
  </si>
  <si>
    <t>19:14:39 on 2020-01-24</t>
  </si>
  <si>
    <t>20:34:14 on 2020-01-24</t>
  </si>
  <si>
    <t>21:45:11 on 2020-01-24</t>
  </si>
  <si>
    <t>22:52:00 on 2020-01-24</t>
  </si>
  <si>
    <t>23:48:57 on 2020-01-24</t>
  </si>
  <si>
    <t>00:53:34 on 2020-01-25</t>
  </si>
  <si>
    <t>02:12:51 on 2020-01-25</t>
  </si>
  <si>
    <t>03:18:52 on 2020-01-25</t>
  </si>
  <si>
    <t>04:16:20 on 2020-01-25</t>
  </si>
  <si>
    <t>05:06:28 on 2020-01-25</t>
  </si>
  <si>
    <t>06:02:30 on 2020-01-25</t>
  </si>
  <si>
    <t>06:59:28 on 2020-01-25</t>
  </si>
  <si>
    <t>08:05:28 on 2020-01-25</t>
  </si>
  <si>
    <t>09:05:38 on 2020-01-25</t>
  </si>
  <si>
    <t>10:16:59 on 2020-01-25</t>
  </si>
  <si>
    <t>White's connection stalls</t>
  </si>
  <si>
    <t>-M44</t>
  </si>
  <si>
    <t>M41</t>
  </si>
  <si>
    <t>M65</t>
  </si>
  <si>
    <t>M9</t>
  </si>
  <si>
    <t>-M32</t>
  </si>
  <si>
    <t>-M34</t>
  </si>
  <si>
    <t>M91</t>
  </si>
  <si>
    <t>M50</t>
  </si>
  <si>
    <t>M52</t>
  </si>
  <si>
    <t>M57</t>
  </si>
  <si>
    <t>M77</t>
  </si>
  <si>
    <t>M51</t>
  </si>
  <si>
    <t>M8</t>
  </si>
  <si>
    <t>-M27</t>
  </si>
  <si>
    <t>-M42</t>
  </si>
  <si>
    <t>-M52</t>
  </si>
  <si>
    <t>-M62</t>
  </si>
  <si>
    <t>M26</t>
  </si>
  <si>
    <t>M42</t>
  </si>
  <si>
    <t>-M29</t>
  </si>
  <si>
    <t>M66</t>
  </si>
  <si>
    <t>M34</t>
  </si>
  <si>
    <t>'1-0' + '0-1' - wins</t>
  </si>
  <si>
    <t>74/10.2</t>
  </si>
  <si>
    <t>Tu-Mi</t>
  </si>
  <si>
    <t>201/26.1</t>
  </si>
  <si>
    <t>Fa-Wi</t>
  </si>
  <si>
    <t>187/24.3</t>
  </si>
  <si>
    <t>iC-To</t>
  </si>
  <si>
    <t>49/7.1</t>
  </si>
  <si>
    <t>Go-Fa</t>
  </si>
  <si>
    <t>139/18.3</t>
  </si>
  <si>
    <t>Cs-Go</t>
  </si>
  <si>
    <t>147/19.3</t>
  </si>
  <si>
    <t>Ma-Mi</t>
  </si>
  <si>
    <t>Mi-De</t>
  </si>
  <si>
    <t>Pe-Fi</t>
  </si>
  <si>
    <t>5/1.5</t>
  </si>
  <si>
    <t>Te-PS</t>
  </si>
  <si>
    <t>220/28.4</t>
  </si>
  <si>
    <t>Mi-Ru</t>
  </si>
  <si>
    <t>149/19.1</t>
  </si>
  <si>
    <t>Ru-Pi</t>
  </si>
  <si>
    <t>213/27.5</t>
  </si>
  <si>
    <t>Fi-Va</t>
  </si>
  <si>
    <t>1.8_beta_256th</t>
  </si>
  <si>
    <t>2484.00</t>
  </si>
  <si>
    <t>11.88</t>
  </si>
  <si>
    <t>0.6.1</t>
  </si>
  <si>
    <t>2.213</t>
  </si>
  <si>
    <t>2.210</t>
  </si>
  <si>
    <t>3.2.4</t>
  </si>
  <si>
    <t>22.0_f928f5c</t>
  </si>
  <si>
    <t>Andscacs 0.95123</t>
  </si>
  <si>
    <t>Arasan 22.0_f928f5c</t>
  </si>
  <si>
    <t>Ethereal 11.88</t>
  </si>
  <si>
    <t>Fizbo 2</t>
  </si>
  <si>
    <t>Komodo MCTS 2484.00</t>
  </si>
  <si>
    <t>rofchade 2.213</t>
  </si>
  <si>
    <t>Xiphos 0.6.1</t>
  </si>
  <si>
    <t>position after RR ...</t>
  </si>
  <si>
    <t>progress after RR …</t>
  </si>
  <si>
    <t>Scores in RR …</t>
  </si>
  <si>
    <t>Scores in DRR …</t>
  </si>
  <si>
    <t>Laser 1.8_beta_256th</t>
  </si>
  <si>
    <t>TCEC17: League 1 results</t>
  </si>
  <si>
    <t>WhiteEv</t>
  </si>
  <si>
    <t>BlackEv</t>
  </si>
  <si>
    <t>PeSTO 2.211</t>
  </si>
  <si>
    <t>Nemorino 5.28</t>
  </si>
  <si>
    <t>Pedone 20200125</t>
  </si>
  <si>
    <t>RubiChess 1.7-dev_20200124193649</t>
  </si>
  <si>
    <t>rofChade 2.213</t>
  </si>
  <si>
    <t>KomodoMCTS 2484.00</t>
  </si>
  <si>
    <t>A27</t>
  </si>
  <si>
    <t>C86</t>
  </si>
  <si>
    <t>A62</t>
  </si>
  <si>
    <t>B34</t>
  </si>
  <si>
    <t>D73</t>
  </si>
  <si>
    <t>E21</t>
  </si>
  <si>
    <t>E15</t>
  </si>
  <si>
    <t>C84</t>
  </si>
  <si>
    <t>E32</t>
  </si>
  <si>
    <t>B88</t>
  </si>
  <si>
    <t>B18</t>
  </si>
  <si>
    <t>B57</t>
  </si>
  <si>
    <t>E08</t>
  </si>
  <si>
    <t>D03</t>
  </si>
  <si>
    <t>E47</t>
  </si>
  <si>
    <t>D12</t>
  </si>
  <si>
    <t>B93</t>
  </si>
  <si>
    <t>D37</t>
  </si>
  <si>
    <t>E17</t>
  </si>
  <si>
    <t>E00</t>
  </si>
  <si>
    <t>A36</t>
  </si>
  <si>
    <t>A37</t>
  </si>
  <si>
    <t>C69</t>
  </si>
  <si>
    <t>E26</t>
  </si>
  <si>
    <t>A80</t>
  </si>
  <si>
    <t>C01</t>
  </si>
  <si>
    <t>C03</t>
  </si>
  <si>
    <t>A32</t>
  </si>
  <si>
    <t>A22</t>
  </si>
  <si>
    <t>A61</t>
  </si>
  <si>
    <t>D53</t>
  </si>
  <si>
    <t>D04</t>
  </si>
  <si>
    <t>C85</t>
  </si>
  <si>
    <t>E62</t>
  </si>
  <si>
    <t>A50</t>
  </si>
  <si>
    <t>A41</t>
  </si>
  <si>
    <t>D60</t>
  </si>
  <si>
    <t>E42</t>
  </si>
  <si>
    <t>B85</t>
  </si>
  <si>
    <t>A14</t>
  </si>
  <si>
    <t>D94</t>
  </si>
  <si>
    <t>C76</t>
  </si>
  <si>
    <t>B70</t>
  </si>
  <si>
    <t>A65</t>
  </si>
  <si>
    <t>A42</t>
  </si>
  <si>
    <t>E01</t>
  </si>
  <si>
    <t>C52</t>
  </si>
  <si>
    <t>B67</t>
  </si>
  <si>
    <t>A26</t>
  </si>
  <si>
    <t>D05</t>
  </si>
  <si>
    <t>E55</t>
  </si>
  <si>
    <t>E48</t>
  </si>
  <si>
    <t>B89</t>
  </si>
  <si>
    <t>B45</t>
  </si>
  <si>
    <t>A47</t>
  </si>
  <si>
    <t>E63</t>
  </si>
  <si>
    <t>English, three knights system</t>
  </si>
  <si>
    <t>Ruy Lopez, Worrall attack, sharp line</t>
  </si>
  <si>
    <t>Caro-Kann defence</t>
  </si>
  <si>
    <t>Benoni, fianchetto variation</t>
  </si>
  <si>
    <t>Pirc, classical (two knights) system</t>
  </si>
  <si>
    <t>Sicilian, modern Scheveningen</t>
  </si>
  <si>
    <t>St. George defence</t>
  </si>
  <si>
    <t>Sicilian, accelerated fianchetto, modern variation</t>
  </si>
  <si>
    <t>Neo-Gruenfeld, 5.Nf3</t>
  </si>
  <si>
    <t>Sicilian, Nimzovich-Rossolimo attack (without ...d6)</t>
  </si>
  <si>
    <t>Nimzo-Indian, 4.e3, Gligoric system, Smyslov variation</t>
  </si>
  <si>
    <t>QGD, exchange, positional line</t>
  </si>
  <si>
    <t>Nimzo-Indian, three knights variation</t>
  </si>
  <si>
    <t>Queen's Indian, Rubinstein variation</t>
  </si>
  <si>
    <t>Queen's Indian, Nimzovich variation (exaggerated fianchetto)</t>
  </si>
  <si>
    <t>Ruy Lopez, classical defence, 4.c3</t>
  </si>
  <si>
    <t>Ruy Lopez, closed, centre attack</t>
  </si>
  <si>
    <t>QGD Slav, 3.Nf3</t>
  </si>
  <si>
    <t>Nimzo-Indian, classical variation</t>
  </si>
  <si>
    <t>Sicilian, Sozin, Leonhardt variation</t>
  </si>
  <si>
    <t>Caro-Kann, classical, 6.h4</t>
  </si>
  <si>
    <t>Sicilian, Sozin, Benko variation</t>
  </si>
  <si>
    <t>Queen's Indian, 4.Nc3</t>
  </si>
  <si>
    <t>Catalan, closed, 7.Qc2</t>
  </si>
  <si>
    <t>Torre attack (Tartakower variation)</t>
  </si>
  <si>
    <t>Nimzo-Indian, 4.e3 O-O, 5.Bd3</t>
  </si>
  <si>
    <t>Sicilian, Prins (Moscow) variation</t>
  </si>
  <si>
    <t>Bogo-Indian defence, Nimzovich variation</t>
  </si>
  <si>
    <t>QGD Slav, 4.e3 Bf5</t>
  </si>
  <si>
    <t>Sicilian, Najdorf, 6.f4</t>
  </si>
  <si>
    <t>QGD, classical variation (5.Bf4)</t>
  </si>
  <si>
    <t>Petrov, French attack</t>
  </si>
  <si>
    <t>Ruy Lopez, classical (Cordel) defence</t>
  </si>
  <si>
    <t>Queen's Indian, old main line, 6.O-O</t>
  </si>
  <si>
    <t>Reti, King's Indian attack, Yugoslav variation</t>
  </si>
  <si>
    <t>Caro-Kann, exchange, Rubinstein variation</t>
  </si>
  <si>
    <t>Catalan opening</t>
  </si>
  <si>
    <t>Ruy Lopez, closed defence</t>
  </si>
  <si>
    <t>English, symmetrical, Botvinnik system reversed</t>
  </si>
  <si>
    <t>Queen's pawn</t>
  </si>
  <si>
    <t>French, Winawer, advance, positional main line</t>
  </si>
  <si>
    <t>English, 1...Nf6 (Anglo-Indian defense)</t>
  </si>
  <si>
    <t>Ruy Lopez, exchange variation, 5.O-O</t>
  </si>
  <si>
    <t>QGD, 4.Nf3</t>
  </si>
  <si>
    <t>Nimzo-Indian, Saemisch variation</t>
  </si>
  <si>
    <t>Dutch</t>
  </si>
  <si>
    <t>French, exchange variation</t>
  </si>
  <si>
    <t>Queen's pawn, Yusupov-Rubinstein system</t>
  </si>
  <si>
    <t>English, Neo-Catalan accepted</t>
  </si>
  <si>
    <t>QGD, Cambridge Springs defence, Yugoslav variation</t>
  </si>
  <si>
    <t>French, Tarrasch</t>
  </si>
  <si>
    <t>English, Bremen, Smyslov system</t>
  </si>
  <si>
    <t>Benoni, Uhlmann variation</t>
  </si>
  <si>
    <t>QGD, 4.Bg5 Be7</t>
  </si>
  <si>
    <t>Ruy Lopez, Exchange variation doubly deferred (DERLD)</t>
  </si>
  <si>
    <t>Sicilian, Labourdonnais-Loewenthal (Kalashnikov) variation</t>
  </si>
  <si>
    <t>King's Indian, fianchetto, Larsen system</t>
  </si>
  <si>
    <t>Sicilian, closed, 2...Nc6</t>
  </si>
  <si>
    <t>Van't Kruijs opening</t>
  </si>
  <si>
    <t>Kevitz-Trajkovich defence</t>
  </si>
  <si>
    <t>Queen's Pawn</t>
  </si>
  <si>
    <t>English, symmetrical, Botvinnik system</t>
  </si>
  <si>
    <t>Ruy Lopez, closed, 8.c3</t>
  </si>
  <si>
    <t>QGD, Orthodox defence</t>
  </si>
  <si>
    <t>Nimzo-Indian, 4.e3 c5, 5.Ne2 (Rubinstein)</t>
  </si>
  <si>
    <t>QGD Slav, 4.Nc3</t>
  </si>
  <si>
    <t>Sicilian, Scheveningen, classical</t>
  </si>
  <si>
    <t>English, Neo-Catalan declined</t>
  </si>
  <si>
    <t>Ruy Lopez, Archangelsk (counterthrust) variation</t>
  </si>
  <si>
    <t>King's Indian, London system</t>
  </si>
  <si>
    <t>QGA, classical, Rubinstein variation</t>
  </si>
  <si>
    <t>Gruenfeld with e3    Bd3</t>
  </si>
  <si>
    <t>Ruy Lopez, modern Steinitz defence, fianchetto (Bronstein) variation</t>
  </si>
  <si>
    <t>Philidor's defence</t>
  </si>
  <si>
    <t>Pirc, classical, h3 system</t>
  </si>
  <si>
    <t>Sicilian, dragon variation</t>
  </si>
  <si>
    <t>Benoni, 6.e4</t>
  </si>
  <si>
    <t>Caro-Kann, classical, Flohr variation</t>
  </si>
  <si>
    <t>Catalan, closed, Qc2 &amp;amp; b3</t>
  </si>
  <si>
    <t>QGD, Neo-orthodox variation, 7.Bxf6</t>
  </si>
  <si>
    <t>Modern defence, Averbakh system</t>
  </si>
  <si>
    <t>Catalan, closed</t>
  </si>
  <si>
    <t>Evans gambit, Tartakower attack</t>
  </si>
  <si>
    <t>Sicilian, Richter-Rauzer, Rauzer attack, 7...a6 defence, 8...Bd7</t>
  </si>
  <si>
    <t>English, Botvinnik system</t>
  </si>
  <si>
    <t>Nimzo-Indian, 4.e3, Gligoric system, Bronstein variation</t>
  </si>
  <si>
    <t>Nimzo-Indian, 4.e3 O-O, 5.Bd3 d5</t>
  </si>
  <si>
    <t>Sicilian, Katalimov variation</t>
  </si>
  <si>
    <t>Sicilian, Sozin, 7.Be3</t>
  </si>
  <si>
    <t>English, Anglo-Dutch defense</t>
  </si>
  <si>
    <t>Queen's Indian defence</t>
  </si>
  <si>
    <t>King's Indian, fianchetto, Panno variation</t>
  </si>
  <si>
    <t>03:00:00 on 2020-01-31</t>
  </si>
  <si>
    <t>04:25:47 on 2020-01-31</t>
  </si>
  <si>
    <t>05:39:21 on 2020-01-31</t>
  </si>
  <si>
    <t>07:58:17 on 2020-01-31</t>
  </si>
  <si>
    <t>09:39:45 on 2020-01-31</t>
  </si>
  <si>
    <t>10:59:03 on 2020-01-31</t>
  </si>
  <si>
    <t>12:34:25 on 2020-01-31</t>
  </si>
  <si>
    <t>14:12:50 on 2020-01-31</t>
  </si>
  <si>
    <t>15:17:04 on 2020-01-31</t>
  </si>
  <si>
    <t>16:24:15 on 2020-01-31</t>
  </si>
  <si>
    <t>18:00:34 on 2020-01-31</t>
  </si>
  <si>
    <t>19:18:16 on 2020-01-31</t>
  </si>
  <si>
    <t>20:43:44 on 2020-01-31</t>
  </si>
  <si>
    <t>22:28:20 on 2020-01-31</t>
  </si>
  <si>
    <t>00:04:50 on 2020-02-01</t>
  </si>
  <si>
    <t>01:31:04 on 2020-02-01</t>
  </si>
  <si>
    <t>02:54:57 on 2020-02-01</t>
  </si>
  <si>
    <t>04:17:45 on 2020-02-01</t>
  </si>
  <si>
    <t>05:57:19 on 2020-02-01</t>
  </si>
  <si>
    <t>07:12:49 on 2020-02-01</t>
  </si>
  <si>
    <t>08:45:42 on 2020-02-01</t>
  </si>
  <si>
    <t>10:24:47 on 2020-02-01</t>
  </si>
  <si>
    <t>11:58:37 on 2020-02-01</t>
  </si>
  <si>
    <t>13:27:36 on 2020-02-01</t>
  </si>
  <si>
    <t>15:17:30 on 2020-02-01</t>
  </si>
  <si>
    <t>16:27:09 on 2020-02-01</t>
  </si>
  <si>
    <t>17:58:52 on 2020-02-01</t>
  </si>
  <si>
    <t>19:24:37 on 2020-02-01</t>
  </si>
  <si>
    <t>21:07:25 on 2020-02-01</t>
  </si>
  <si>
    <t>22:54:08 on 2020-02-01</t>
  </si>
  <si>
    <t>00:10:29 on 2020-02-02</t>
  </si>
  <si>
    <t>01:34:58 on 2020-02-02</t>
  </si>
  <si>
    <t>03:01:33 on 2020-02-02</t>
  </si>
  <si>
    <t>04:33:56 on 2020-02-02</t>
  </si>
  <si>
    <t>06:05:52 on 2020-02-02</t>
  </si>
  <si>
    <t>07:19:29 on 2020-02-02</t>
  </si>
  <si>
    <t>08:46:18 on 2020-02-02</t>
  </si>
  <si>
    <t>09:48:39 on 2020-02-02</t>
  </si>
  <si>
    <t>11:11:58 on 2020-02-02</t>
  </si>
  <si>
    <t>12:10:09 on 2020-02-02</t>
  </si>
  <si>
    <t>13:39:52 on 2020-02-02</t>
  </si>
  <si>
    <t>15:15:49 on 2020-02-02</t>
  </si>
  <si>
    <t>17:00:30 on 2020-02-02</t>
  </si>
  <si>
    <t>18:34:03 on 2020-02-02</t>
  </si>
  <si>
    <t>20:11:11 on 2020-02-02</t>
  </si>
  <si>
    <t>21:27:47 on 2020-02-02</t>
  </si>
  <si>
    <t>23:16:23 on 2020-02-02</t>
  </si>
  <si>
    <t>00:34:52 on 2020-02-03</t>
  </si>
  <si>
    <t>02:13:08 on 2020-02-03</t>
  </si>
  <si>
    <t>03:57:47 on 2020-02-03</t>
  </si>
  <si>
    <t>05:38:08 on 2020-02-03</t>
  </si>
  <si>
    <t>06:54:33 on 2020-02-03</t>
  </si>
  <si>
    <t>07:53:20 on 2020-02-03</t>
  </si>
  <si>
    <t>09:32:07 on 2020-02-03</t>
  </si>
  <si>
    <t>10:54:56 on 2020-02-03</t>
  </si>
  <si>
    <t>12:27:42 on 2020-02-03</t>
  </si>
  <si>
    <t>14:11:44 on 2020-02-03</t>
  </si>
  <si>
    <t>15:33:38 on 2020-02-03</t>
  </si>
  <si>
    <t>16:49:59 on 2020-02-03</t>
  </si>
  <si>
    <t>18:29:34 on 2020-02-03</t>
  </si>
  <si>
    <t>19:22:48 on 2020-02-03</t>
  </si>
  <si>
    <t>20:48:07 on 2020-02-03</t>
  </si>
  <si>
    <t>22:11:34 on 2020-02-03</t>
  </si>
  <si>
    <t>23:51:36 on 2020-02-03</t>
  </si>
  <si>
    <t>01:40:37 on 2020-02-04</t>
  </si>
  <si>
    <t>02:47:15 on 2020-02-04</t>
  </si>
  <si>
    <t>04:20:29 on 2020-02-04</t>
  </si>
  <si>
    <t>05:44:23 on 2020-02-04</t>
  </si>
  <si>
    <t>06:53:22 on 2020-02-04</t>
  </si>
  <si>
    <t>07:59:15 on 2020-02-04</t>
  </si>
  <si>
    <t>09:03:43 on 2020-02-04</t>
  </si>
  <si>
    <t>10:48:18 on 2020-02-04</t>
  </si>
  <si>
    <t>12:13:06 on 2020-02-04</t>
  </si>
  <si>
    <t>14:06:52 on 2020-02-04</t>
  </si>
  <si>
    <t>15:33:44 on 2020-02-04</t>
  </si>
  <si>
    <t>16:52:55 on 2020-02-04</t>
  </si>
  <si>
    <t>18:16:47 on 2020-02-04</t>
  </si>
  <si>
    <t>19:25:21 on 2020-02-04</t>
  </si>
  <si>
    <t>21:04:06 on 2020-02-04</t>
  </si>
  <si>
    <t>22:23:13 on 2020-02-04</t>
  </si>
  <si>
    <t>23:45:02 on 2020-02-04</t>
  </si>
  <si>
    <t>01:52:21 on 2020-02-05</t>
  </si>
  <si>
    <t>03:01:39 on 2020-02-05</t>
  </si>
  <si>
    <t>04:27:28 on 2020-02-05</t>
  </si>
  <si>
    <t>05:39:55 on 2020-02-05</t>
  </si>
  <si>
    <t>07:26:02 on 2020-02-05</t>
  </si>
  <si>
    <t>08:49:30 on 2020-02-05</t>
  </si>
  <si>
    <t>09:56:03 on 2020-02-05</t>
  </si>
  <si>
    <t>11:35:01 on 2020-02-05</t>
  </si>
  <si>
    <t>13:19:20 on 2020-02-05</t>
  </si>
  <si>
    <t>14:34:42 on 2020-02-05</t>
  </si>
  <si>
    <t>15:47:22 on 2020-02-05</t>
  </si>
  <si>
    <t>16:54:00 on 2020-02-05</t>
  </si>
  <si>
    <t>18:32:11 on 2020-02-05</t>
  </si>
  <si>
    <t>20:04:43 on 2020-02-05</t>
  </si>
  <si>
    <t>21:24:20 on 2020-02-05</t>
  </si>
  <si>
    <t>23:05:52 on 2020-02-05</t>
  </si>
  <si>
    <t>00:37:06 on 2020-02-06</t>
  </si>
  <si>
    <t>02:09:50 on 2020-02-06</t>
  </si>
  <si>
    <t>03:19:32 on 2020-02-06</t>
  </si>
  <si>
    <t>05:38:19 on 2020-02-06</t>
  </si>
  <si>
    <t>07:03:24 on 2020-02-06</t>
  </si>
  <si>
    <t>08:33:50 on 2020-02-06</t>
  </si>
  <si>
    <t>10:10:56 on 2020-02-06</t>
  </si>
  <si>
    <t>11:40:56 on 2020-02-06</t>
  </si>
  <si>
    <t>13:03:45 on 2020-02-06</t>
  </si>
  <si>
    <t>14:27:58 on 2020-02-06</t>
  </si>
  <si>
    <t>15:34:43 on 2020-02-06</t>
  </si>
  <si>
    <t>17:20:02 on 2020-02-06</t>
  </si>
  <si>
    <t>18:31:44 on 2020-02-06</t>
  </si>
  <si>
    <t>19:59:58 on 2020-02-06</t>
  </si>
  <si>
    <t>21:21:51 on 2020-02-06</t>
  </si>
  <si>
    <t>22:43:18 on 2020-02-06</t>
  </si>
  <si>
    <t>23:47:35 on 2020-02-06</t>
  </si>
  <si>
    <t>01:29:17 on 2020-02-07</t>
  </si>
  <si>
    <t>03:02:38 on 2020-02-07</t>
  </si>
  <si>
    <t>04:40:11 on 2020-02-07</t>
  </si>
  <si>
    <t>05:49:45 on 2020-02-07</t>
  </si>
  <si>
    <t>07:29:59 on 2020-02-07</t>
  </si>
  <si>
    <t>08:48:37 on 2020-02-07</t>
  </si>
  <si>
    <t>09:59:31 on 2020-02-07</t>
  </si>
  <si>
    <t>11:52:34 on 2020-02-07</t>
  </si>
  <si>
    <t>13:06:36 on 2020-02-07</t>
  </si>
  <si>
    <t>14:42:33 on 2020-02-07</t>
  </si>
  <si>
    <t>16:04:25 on 2020-02-07</t>
  </si>
  <si>
    <t>16:53:45 on 2020-02-07</t>
  </si>
  <si>
    <t>18:40:45 on 2020-02-07</t>
  </si>
  <si>
    <t>20:24:24 on 2020-02-07</t>
  </si>
  <si>
    <t>21:26:28 on 2020-02-07</t>
  </si>
  <si>
    <t>22:45:32 on 2020-02-07</t>
  </si>
  <si>
    <t>00:12:10 on 2020-02-08</t>
  </si>
  <si>
    <t>01:32:16 on 2020-02-08</t>
  </si>
  <si>
    <t>03:09:17 on 2020-02-08</t>
  </si>
  <si>
    <t>03:41:12 on 2020-02-08</t>
  </si>
  <si>
    <t>05:14:10 on 2020-02-08</t>
  </si>
  <si>
    <t>06:48:59 on 2020-02-08</t>
  </si>
  <si>
    <t>07:56:07 on 2020-02-08</t>
  </si>
  <si>
    <t>09:10:55 on 2020-02-08</t>
  </si>
  <si>
    <t>10:50:24 on 2020-02-08</t>
  </si>
  <si>
    <t>12:25:38 on 2020-02-08</t>
  </si>
  <si>
    <t>14:01:49 on 2020-02-08</t>
  </si>
  <si>
    <t>15:28:29 on 2020-02-08</t>
  </si>
  <si>
    <t>16:38:04 on 2020-02-08</t>
  </si>
  <si>
    <t>18:07:43 on 2020-02-08</t>
  </si>
  <si>
    <t>19:30:18 on 2020-02-08</t>
  </si>
  <si>
    <t>21:02:00 on 2020-02-08</t>
  </si>
  <si>
    <t>22:36:58 on 2020-02-08</t>
  </si>
  <si>
    <t>23:47:50 on 2020-02-08</t>
  </si>
  <si>
    <t>00:51:40 on 2020-02-09</t>
  </si>
  <si>
    <t>02:30:28 on 2020-02-09</t>
  </si>
  <si>
    <t>03:48:47 on 2020-02-09</t>
  </si>
  <si>
    <t>04:58:52 on 2020-02-09</t>
  </si>
  <si>
    <t>06:33:51 on 2020-02-09</t>
  </si>
  <si>
    <t>08:12:02 on 2020-02-09</t>
  </si>
  <si>
    <t>09:41:34 on 2020-02-09</t>
  </si>
  <si>
    <t>10:56:53 on 2020-02-09</t>
  </si>
  <si>
    <t>12:09:14 on 2020-02-09</t>
  </si>
  <si>
    <t>13:41:27 on 2020-02-09</t>
  </si>
  <si>
    <t>15:08:35 on 2020-02-09</t>
  </si>
  <si>
    <t>16:43:13 on 2020-02-09</t>
  </si>
  <si>
    <t>17:46:57 on 2020-02-09</t>
  </si>
  <si>
    <t>19:26:59 on 2020-02-09</t>
  </si>
  <si>
    <t>21:26:29 on 2020-02-09</t>
  </si>
  <si>
    <t>22:44:11 on 2020-02-09</t>
  </si>
  <si>
    <t>00:25:53 on 2020-02-10</t>
  </si>
  <si>
    <t>01:41:16 on 2020-02-10</t>
  </si>
  <si>
    <t>03:21:53 on 2020-02-10</t>
  </si>
  <si>
    <t>04:42:37 on 2020-02-10</t>
  </si>
  <si>
    <t>06:07:21 on 2020-02-10</t>
  </si>
  <si>
    <t>07:31:33 on 2020-02-10</t>
  </si>
  <si>
    <t>09:09:26 on 2020-02-10</t>
  </si>
  <si>
    <t>10:45:23 on 2020-02-10</t>
  </si>
  <si>
    <t>12:05:41 on 2020-02-10</t>
  </si>
  <si>
    <t>13:32:22 on 2020-02-10</t>
  </si>
  <si>
    <t>14:43:02 on 2020-02-10</t>
  </si>
  <si>
    <t>16:21:18 on 2020-02-10</t>
  </si>
  <si>
    <t>17:19:49 on 2020-02-10</t>
  </si>
  <si>
    <t>19:03:54 on 2020-02-10</t>
  </si>
  <si>
    <t>20:32:31 on 2020-02-10</t>
  </si>
  <si>
    <t>22:13:44 on 2020-02-10</t>
  </si>
  <si>
    <t>23:50:56 on 2020-02-10</t>
  </si>
  <si>
    <t>01:34:50 on 2020-02-11</t>
  </si>
  <si>
    <t>02:29:33 on 2020-02-11</t>
  </si>
  <si>
    <t>03:11:57 on 2020-02-11</t>
  </si>
  <si>
    <t>04:45:37 on 2020-02-11</t>
  </si>
  <si>
    <t>06:18:23 on 2020-02-11</t>
  </si>
  <si>
    <t>07:59:15 on 2020-02-11</t>
  </si>
  <si>
    <t>09:21:10 on 2020-02-11</t>
  </si>
  <si>
    <t>11:19:32 on 2020-02-11</t>
  </si>
  <si>
    <t>12:36:30 on 2020-02-11</t>
  </si>
  <si>
    <t>14:06:44 on 2020-02-11</t>
  </si>
  <si>
    <t>15:21:28 on 2020-02-11</t>
  </si>
  <si>
    <t>16:31:29 on 2020-02-11</t>
  </si>
  <si>
    <t>18:05:03 on 2020-02-11</t>
  </si>
  <si>
    <t>19:41:42 on 2020-02-11</t>
  </si>
  <si>
    <t>20:56:39 on 2020-02-11</t>
  </si>
  <si>
    <t>22:46:59 on 2020-02-11</t>
  </si>
  <si>
    <t>00:38:08 on 2020-02-12</t>
  </si>
  <si>
    <t>01:51:51 on 2020-02-12</t>
  </si>
  <si>
    <t>02:51:19 on 2020-02-12</t>
  </si>
  <si>
    <t>03:55:40 on 2020-02-12</t>
  </si>
  <si>
    <t>05:21:42 on 2020-02-12</t>
  </si>
  <si>
    <t>06:39:39 on 2020-02-12</t>
  </si>
  <si>
    <t>08:11:51 on 2020-02-12</t>
  </si>
  <si>
    <t>09:58:51 on 2020-02-12</t>
  </si>
  <si>
    <t>11:43:10 on 2020-02-12</t>
  </si>
  <si>
    <t>13:16:52 on 2020-02-12</t>
  </si>
  <si>
    <t>14:34:22 on 2020-02-12</t>
  </si>
  <si>
    <t>16:15:18 on 2020-02-12</t>
  </si>
  <si>
    <t>17:40:47 on 2020-02-12</t>
  </si>
  <si>
    <t>19:03:57 on 2020-02-12</t>
  </si>
  <si>
    <t>20:22:34 on 2020-02-12</t>
  </si>
  <si>
    <t>21:47:36 on 2020-02-12</t>
  </si>
  <si>
    <t>23:14:05 on 2020-02-12</t>
  </si>
  <si>
    <t>00:17:00 on 2020-02-13</t>
  </si>
  <si>
    <t>01:09:07 on 2020-02-13</t>
  </si>
  <si>
    <t>02:52:24 on 2020-02-13</t>
  </si>
  <si>
    <t>04:01:34 on 2020-02-13</t>
  </si>
  <si>
    <t>05:39:57 on 2020-02-13</t>
  </si>
  <si>
    <t>06:55:54 on 2020-02-13</t>
  </si>
  <si>
    <t>08:32:22 on 2020-02-13</t>
  </si>
  <si>
    <t>10:18:08 on 2020-02-13</t>
  </si>
  <si>
    <t>11:35:00 on 2020-02-13</t>
  </si>
  <si>
    <t>13:13:29 on 2020-02-13</t>
  </si>
  <si>
    <t>14:40:46 on 2020-02-13</t>
  </si>
  <si>
    <t>15:43:03 on 2020-02-13</t>
  </si>
  <si>
    <t>17:06:23 on 2020-02-13</t>
  </si>
  <si>
    <t>18:42:46 on 2020-02-13</t>
  </si>
  <si>
    <t>20:16:42 on 2020-02-13</t>
  </si>
  <si>
    <t>21:49:03 on 2020-02-13</t>
  </si>
  <si>
    <t>23:07:38 on 2020-02-13</t>
  </si>
  <si>
    <t>00:42:36 on 2020-02-14</t>
  </si>
  <si>
    <t>02:06:36 on 2020-02-14</t>
  </si>
  <si>
    <t>03:45:30 on 2020-02-14</t>
  </si>
  <si>
    <t>05:17:10 on 2020-02-14</t>
  </si>
  <si>
    <t>06:56:43 on 2020-02-14</t>
  </si>
  <si>
    <t>08:35:14 on 2020-02-14</t>
  </si>
  <si>
    <t>09:53:18 on 2020-02-14</t>
  </si>
  <si>
    <t>11:48:39 on 2020-02-14</t>
  </si>
  <si>
    <t>13:24:36 on 2020-02-14</t>
  </si>
  <si>
    <t>14:35:40 on 2020-02-14</t>
  </si>
  <si>
    <t>15:56:11 on 2020-02-14</t>
  </si>
  <si>
    <t>17:00:01 on 2020-02-14</t>
  </si>
  <si>
    <t>18:39:58 on 2020-02-14</t>
  </si>
  <si>
    <t>19:55:44 on 2020-02-14</t>
  </si>
  <si>
    <t>21:12:24 on 2020-02-14</t>
  </si>
  <si>
    <t>22:13:05 on 2020-02-14</t>
  </si>
  <si>
    <t>23:48:35 on 2020-02-14</t>
  </si>
  <si>
    <t>01:31:37 on 2020-02-15</t>
  </si>
  <si>
    <t>02:58:04 on 2020-02-15</t>
  </si>
  <si>
    <t>04:29:59 on 2020-02-15</t>
  </si>
  <si>
    <t>05:38:49 on 2020-02-15</t>
  </si>
  <si>
    <t>07:05:27 on 2020-02-15</t>
  </si>
  <si>
    <t>08:27:21 on 2020-02-15</t>
  </si>
  <si>
    <t>09:53:51 on 2020-02-15</t>
  </si>
  <si>
    <t>11:08:51 on 2020-02-15</t>
  </si>
  <si>
    <t>12:50:42 on 2020-02-15</t>
  </si>
  <si>
    <t>14:29:57 on 2020-02-15</t>
  </si>
  <si>
    <t>15:52:10 on 2020-02-15</t>
  </si>
  <si>
    <t>17:33:29 on 2020-02-15</t>
  </si>
  <si>
    <t>18:40:23 on 2020-02-15</t>
  </si>
  <si>
    <t>20:16:47 on 2020-02-15</t>
  </si>
  <si>
    <t>21:53:01 on 2020-02-15</t>
  </si>
  <si>
    <t>23:41:46 on 2020-02-15</t>
  </si>
  <si>
    <t>00:42:17 on 2020-02-16</t>
  </si>
  <si>
    <t>02:19:43 on 2020-02-16</t>
  </si>
  <si>
    <t>02:57:26 on 2020-02-16</t>
  </si>
  <si>
    <t>04:26:45 on 2020-02-16</t>
  </si>
  <si>
    <t>06:24:45 on 2020-02-16</t>
  </si>
  <si>
    <t>08:22:32 on 2020-02-16</t>
  </si>
  <si>
    <t>09:30:38 on 2020-02-16</t>
  </si>
  <si>
    <t>10:57:00 on 2020-02-16</t>
  </si>
  <si>
    <t>12:26:07 on 2020-02-16</t>
  </si>
  <si>
    <t>14:12:04 on 2020-02-16</t>
  </si>
  <si>
    <t>15:13:44 on 2020-02-16</t>
  </si>
  <si>
    <t>16:32:35 on 2020-02-16</t>
  </si>
  <si>
    <t>18:01:29 on 2020-02-16</t>
  </si>
  <si>
    <t>19:37:36 on 2020-02-16</t>
  </si>
  <si>
    <t>20:49:42 on 2020-02-16</t>
  </si>
  <si>
    <t>22:22:17 on 2020-02-16</t>
  </si>
  <si>
    <t>23:58:44 on 2020-02-16</t>
  </si>
  <si>
    <t>01:26:13 on 2020-02-17</t>
  </si>
  <si>
    <t>03:06:23 on 2020-02-17</t>
  </si>
  <si>
    <t>03:59:05 on 2020-02-17</t>
  </si>
  <si>
    <t>05:50:13 on 2020-02-17</t>
  </si>
  <si>
    <t>07:01:18 on 2020-02-17</t>
  </si>
  <si>
    <t>08:46:19 on 2020-02-17</t>
  </si>
  <si>
    <t>10:09:02 on 2020-02-17</t>
  </si>
  <si>
    <t>11:34:18 on 2020-02-17</t>
  </si>
  <si>
    <t>12:55:59 on 2020-02-17</t>
  </si>
  <si>
    <t>14:10:44 on 2020-02-17</t>
  </si>
  <si>
    <t>15:46:54 on 2020-02-17</t>
  </si>
  <si>
    <t>16:59:08 on 2020-02-17</t>
  </si>
  <si>
    <t>18:39:07 on 2020-02-17</t>
  </si>
  <si>
    <t>20:25:12 on 2020-02-17</t>
  </si>
  <si>
    <t>22:02:16 on 2020-02-17</t>
  </si>
  <si>
    <t>23:40:12 on 2020-02-17</t>
  </si>
  <si>
    <t>00:22:57 on 2020-02-18</t>
  </si>
  <si>
    <t>01:54:46 on 2020-02-18</t>
  </si>
  <si>
    <t>03:34:21 on 2020-02-18</t>
  </si>
  <si>
    <t>05:06:21 on 2020-02-18</t>
  </si>
  <si>
    <t>06:49:19 on 2020-02-18</t>
  </si>
  <si>
    <t>08:28:54 on 2020-02-18</t>
  </si>
  <si>
    <t>10:05:07 on 2020-02-18</t>
  </si>
  <si>
    <t>11:26:38 on 2020-02-18</t>
  </si>
  <si>
    <t>12:53:20 on 2020-02-18</t>
  </si>
  <si>
    <t>14:23:38 on 2020-02-18</t>
  </si>
  <si>
    <t>15:48:02 on 2020-02-18</t>
  </si>
  <si>
    <t>16:54:14 on 2020-02-18</t>
  </si>
  <si>
    <t>18:07:49 on 2020-02-18</t>
  </si>
  <si>
    <t>19:37:54 on 2020-02-18</t>
  </si>
  <si>
    <t>21:23:31 on 2020-02-18</t>
  </si>
  <si>
    <t>22:40:31 on 2020-02-18</t>
  </si>
  <si>
    <t>23:49:32 on 2020-02-18</t>
  </si>
  <si>
    <t>01:13:43 on 2020-02-19</t>
  </si>
  <si>
    <t>02:37:50 on 2020-02-19</t>
  </si>
  <si>
    <t>04:08:29 on 2020-02-19</t>
  </si>
  <si>
    <t>05:08:19 on 2020-02-19</t>
  </si>
  <si>
    <t>06:47:57 on 2020-02-19</t>
  </si>
  <si>
    <t>08:31:04 on 2020-02-19</t>
  </si>
  <si>
    <t>10:19:35 on 2020-02-19</t>
  </si>
  <si>
    <t>12:00:15 on 2020-02-19</t>
  </si>
  <si>
    <t>13:15:07 on 2020-02-19</t>
  </si>
  <si>
    <t>14:52:29 on 2020-02-19</t>
  </si>
  <si>
    <t>15:53:09 on 2020-02-19</t>
  </si>
  <si>
    <t>17:26:44 on 2020-02-19</t>
  </si>
  <si>
    <t>19:00:47 on 2020-02-19</t>
  </si>
  <si>
    <t>20:05:50 on 2020-02-19</t>
  </si>
  <si>
    <t>21:49:00 on 2020-02-19</t>
  </si>
  <si>
    <t>23:28:22 on 2020-02-19</t>
  </si>
  <si>
    <t>01:08:12 on 2020-02-20</t>
  </si>
  <si>
    <t>02:29:29 on 2020-02-20</t>
  </si>
  <si>
    <t>03:54:25 on 2020-02-20</t>
  </si>
  <si>
    <t>05:09:25 on 2020-02-20</t>
  </si>
  <si>
    <t>06:35:23 on 2020-02-20</t>
  </si>
  <si>
    <t>07:57:00 on 2020-02-20</t>
  </si>
  <si>
    <t>09:25:37 on 2020-02-20</t>
  </si>
  <si>
    <t>11:14:29 on 2020-02-20</t>
  </si>
  <si>
    <t>12:39:18 on 2020-02-20</t>
  </si>
  <si>
    <t>14:01:14 on 2020-02-20</t>
  </si>
  <si>
    <t>15:35:22 on 2020-02-20</t>
  </si>
  <si>
    <t>16:48:40 on 2020-02-20</t>
  </si>
  <si>
    <t>17:47:56 on 2020-02-20</t>
  </si>
  <si>
    <t>19:13:42 on 2020-02-20</t>
  </si>
  <si>
    <t>20:35:50 on 2020-02-20</t>
  </si>
  <si>
    <t>22:17:16 on 2020-02-20</t>
  </si>
  <si>
    <t>00:08:56 on 2020-02-21</t>
  </si>
  <si>
    <t>01:31:42 on 2020-02-21</t>
  </si>
  <si>
    <t>02:58:46 on 2020-02-21</t>
  </si>
  <si>
    <t>04:31:28 on 2020-02-21</t>
  </si>
  <si>
    <t>05:34:00 on 2020-02-21</t>
  </si>
  <si>
    <t>07:08:54 on 2020-02-21</t>
  </si>
  <si>
    <t>08:12:20 on 2020-02-21</t>
  </si>
  <si>
    <t>09:45:17 on 2020-02-21</t>
  </si>
  <si>
    <t>11:19:10 on 2020-02-21</t>
  </si>
  <si>
    <t>12:52:09 on 2020-02-21</t>
  </si>
  <si>
    <t>14:00:25 on 2020-02-21</t>
  </si>
  <si>
    <t>15:06:20 on 2020-02-21</t>
  </si>
  <si>
    <t>16:31:59 on 2020-02-21</t>
  </si>
  <si>
    <t>17:53:14 on 2020-02-21</t>
  </si>
  <si>
    <t>19:18:09 on 2020-02-21</t>
  </si>
  <si>
    <t>20:56:45 on 2020-02-21</t>
  </si>
  <si>
    <t>22:15:41 on 2020-02-21</t>
  </si>
  <si>
    <t>23:51:44 on 2020-02-21</t>
  </si>
  <si>
    <t>01:24:02 on 2020-02-22</t>
  </si>
  <si>
    <t>02:48:03 on 2020-02-22</t>
  </si>
  <si>
    <t>04:32:51 on 2020-02-22</t>
  </si>
  <si>
    <t>05:53:26 on 2020-02-22</t>
  </si>
  <si>
    <t>07:37:53 on 2020-02-22</t>
  </si>
  <si>
    <t>08:57:41 on 2020-02-22</t>
  </si>
  <si>
    <t>10:39:48 on 2020-02-22</t>
  </si>
  <si>
    <t>12:44:50 on 2020-02-22</t>
  </si>
  <si>
    <t>14:20:41 on 2020-02-22</t>
  </si>
  <si>
    <t>15:51:12 on 2020-02-22</t>
  </si>
  <si>
    <t>17:10:33 on 2020-02-22</t>
  </si>
  <si>
    <t>18:33:13 on 2020-02-22</t>
  </si>
  <si>
    <t>19:42:58 on 2020-02-22</t>
  </si>
  <si>
    <t>20:55:48 on 2020-02-22</t>
  </si>
  <si>
    <t>22:24:45 on 2020-02-22</t>
  </si>
  <si>
    <t>23:48:14 on 2020-02-22</t>
  </si>
  <si>
    <t>01:17:01 on 2020-02-23</t>
  </si>
  <si>
    <t>02:57:50 on 2020-02-23</t>
  </si>
  <si>
    <t>03:59:42 on 2020-02-23</t>
  </si>
  <si>
    <t>05:39:59 on 2020-02-23</t>
  </si>
  <si>
    <t>06:59:01 on 2020-02-23</t>
  </si>
  <si>
    <t>08:21:40 on 2020-02-23</t>
  </si>
  <si>
    <t>09:59:39 on 2020-02-23</t>
  </si>
  <si>
    <t>11:10:07 on 2020-02-23</t>
  </si>
  <si>
    <t>12:33:23 on 2020-02-23</t>
  </si>
  <si>
    <t>13:48:49 on 2020-02-23</t>
  </si>
  <si>
    <t>15:08:39 on 2020-02-23</t>
  </si>
  <si>
    <t>16:19:53 on 2020-02-23</t>
  </si>
  <si>
    <t>18:08:28 on 2020-02-23</t>
  </si>
  <si>
    <t>19:42:17 on 2020-02-23</t>
  </si>
  <si>
    <t>21:06:03 on 2020-02-23</t>
  </si>
  <si>
    <t>22:40:43 on 2020-02-23</t>
  </si>
  <si>
    <t>00:06:52 on 2020-02-24</t>
  </si>
  <si>
    <t>01:47:38 on 2020-02-24</t>
  </si>
  <si>
    <t>03:15:35 on 2020-02-24</t>
  </si>
  <si>
    <t>04:28:45 on 2020-02-24</t>
  </si>
  <si>
    <t>05:38:39 on 2020-02-24</t>
  </si>
  <si>
    <t>07:02:57 on 2020-02-24</t>
  </si>
  <si>
    <t>08:24:05 on 2020-02-24</t>
  </si>
  <si>
    <t>09:37:08 on 2020-02-24</t>
  </si>
  <si>
    <t>11:03:20 on 2020-02-24</t>
  </si>
  <si>
    <t>12:37:54 on 2020-02-24</t>
  </si>
  <si>
    <t>14:07:00 on 2020-02-24</t>
  </si>
  <si>
    <t>14:56:48 on 2020-02-24</t>
  </si>
  <si>
    <t>16:29:39 on 2020-02-24</t>
  </si>
  <si>
    <t>17:39:22 on 2020-02-24</t>
  </si>
  <si>
    <t>19:21:12 on 2020-02-24</t>
  </si>
  <si>
    <t>20:36:00 on 2020-02-24</t>
  </si>
  <si>
    <t>21:42:04 on 2020-02-24</t>
  </si>
  <si>
    <t>23:02:10 on 2020-02-24</t>
  </si>
  <si>
    <t>00:29:07 on 2020-02-25</t>
  </si>
  <si>
    <t>02:05:08 on 2020-02-25</t>
  </si>
  <si>
    <t>03:29:03 on 2020-02-25</t>
  </si>
  <si>
    <t>04:57:33 on 2020-02-25</t>
  </si>
  <si>
    <t>06:24:58 on 2020-02-25</t>
  </si>
  <si>
    <t>08:05:21 on 2020-02-25</t>
  </si>
  <si>
    <t>09:23:21 on 2020-02-25</t>
  </si>
  <si>
    <t>10:39:58 on 2020-02-25</t>
  </si>
  <si>
    <t>11:21:46 on 2020-02-25</t>
  </si>
  <si>
    <t>12:46:35 on 2020-02-25</t>
  </si>
  <si>
    <t>14:06:50 on 2020-02-25</t>
  </si>
  <si>
    <t>15:45:40 on 2020-02-25</t>
  </si>
  <si>
    <t>17:25:49 on 2020-02-25</t>
  </si>
  <si>
    <t>19:00:15 on 2020-02-25</t>
  </si>
  <si>
    <t>20:18:05 on 2020-02-25</t>
  </si>
  <si>
    <t>21:25:34 on 2020-02-25</t>
  </si>
  <si>
    <t>22:55:11 on 2020-02-25</t>
  </si>
  <si>
    <t>00:37:42 on 2020-02-26</t>
  </si>
  <si>
    <t>01:33:03 on 2020-02-26</t>
  </si>
  <si>
    <t>03:26:47 on 2020-02-26</t>
  </si>
  <si>
    <t>04:58:10 on 2020-02-26</t>
  </si>
  <si>
    <t>06:27:19 on 2020-02-26</t>
  </si>
  <si>
    <t>08:16:47 on 2020-02-26</t>
  </si>
  <si>
    <t>10:03:23 on 2020-02-26</t>
  </si>
  <si>
    <t>11:46:04 on 2020-02-26</t>
  </si>
  <si>
    <t>12:54:39 on 2020-02-26</t>
  </si>
  <si>
    <t>14:31:02 on 2020-02-26</t>
  </si>
  <si>
    <t>16:01:15 on 2020-02-26</t>
  </si>
  <si>
    <t>17:18:36 on 2020-02-26</t>
  </si>
  <si>
    <t>18:54:50 on 2020-02-26</t>
  </si>
  <si>
    <t>20:10:45 on 2020-02-26</t>
  </si>
  <si>
    <t>21:34:47 on 2020-02-26</t>
  </si>
  <si>
    <t>22:51:22 on 2020-02-26</t>
  </si>
  <si>
    <t>00:41:35 on 2020-02-27</t>
  </si>
  <si>
    <t>02:08:36 on 2020-02-27</t>
  </si>
  <si>
    <t>03:30:06 on 2020-02-27</t>
  </si>
  <si>
    <t>04:51:19 on 2020-02-27</t>
  </si>
  <si>
    <t>06:18:09 on 2020-02-27</t>
  </si>
  <si>
    <t>07:45:53 on 2020-02-27</t>
  </si>
  <si>
    <t>09:27:07 on 2020-02-27</t>
  </si>
  <si>
    <t>11:02:45 on 2020-02-27</t>
  </si>
  <si>
    <t>12:21:32 on 2020-02-27</t>
  </si>
  <si>
    <t>13:45:04 on 2020-02-27</t>
  </si>
  <si>
    <t>15:16:21 on 2020-02-27</t>
  </si>
  <si>
    <t>16:54:36 on 2020-02-27</t>
  </si>
  <si>
    <t>18:17:14 on 2020-02-27</t>
  </si>
  <si>
    <t>19:50:14 on 2020-02-27</t>
  </si>
  <si>
    <t>21:35:44 on 2020-02-27</t>
  </si>
  <si>
    <t>22:45:26 on 2020-02-27</t>
  </si>
  <si>
    <t>00:04:55 on 2020-02-28</t>
  </si>
  <si>
    <t>01:19:38 on 2020-02-28</t>
  </si>
  <si>
    <t>02:51:33 on 2020-02-28</t>
  </si>
  <si>
    <t>04:31:46 on 2020-02-28</t>
  </si>
  <si>
    <t>05:47:12 on 2020-02-28</t>
  </si>
  <si>
    <t>07:16:36 on 2020-02-28</t>
  </si>
  <si>
    <t>08:45:52 on 2020-02-28</t>
  </si>
  <si>
    <t>10:18:25 on 2020-02-28</t>
  </si>
  <si>
    <t>12:00:57 on 2020-02-28</t>
  </si>
  <si>
    <t>13:15:14 on 2020-02-28</t>
  </si>
  <si>
    <t>14:23:46 on 2020-02-28</t>
  </si>
  <si>
    <t>15:54:32 on 2020-02-28</t>
  </si>
  <si>
    <t>17:36:41 on 2020-02-28</t>
  </si>
  <si>
    <t>19:09:09 on 2020-02-28</t>
  </si>
  <si>
    <t>20:10:43 on 2020-02-28</t>
  </si>
  <si>
    <t>21:55:03 on 2020-02-28</t>
  </si>
  <si>
    <t>23:13:33 on 2020-02-28</t>
  </si>
  <si>
    <t>White loses on time</t>
  </si>
  <si>
    <t>-M26</t>
  </si>
  <si>
    <t>M59</t>
  </si>
  <si>
    <t>M11</t>
  </si>
  <si>
    <t>M81</t>
  </si>
  <si>
    <t>M55</t>
  </si>
  <si>
    <t>-M56</t>
  </si>
  <si>
    <t>-M46</t>
  </si>
  <si>
    <t>M54</t>
  </si>
  <si>
    <t>-M4</t>
  </si>
  <si>
    <t>-M48</t>
  </si>
  <si>
    <t>M72</t>
  </si>
  <si>
    <t>-M16</t>
  </si>
  <si>
    <t>M32</t>
  </si>
  <si>
    <t>-M35</t>
  </si>
  <si>
    <t>-M63</t>
  </si>
  <si>
    <t>M10</t>
  </si>
  <si>
    <t>-M61</t>
  </si>
  <si>
    <t>-M59</t>
  </si>
  <si>
    <t>M99</t>
  </si>
  <si>
    <t>M12</t>
  </si>
  <si>
    <t>-M39</t>
  </si>
  <si>
    <t>-M47</t>
  </si>
  <si>
    <t>M49</t>
  </si>
  <si>
    <t>M2</t>
  </si>
  <si>
    <t>M85</t>
  </si>
  <si>
    <t>M30</t>
  </si>
  <si>
    <t>M44</t>
  </si>
  <si>
    <t>M40</t>
  </si>
  <si>
    <t>-M19</t>
  </si>
  <si>
    <t>323 d</t>
  </si>
  <si>
    <t>====</t>
  </si>
  <si>
    <t>1===</t>
  </si>
  <si>
    <t>0===</t>
  </si>
  <si>
    <t>=0==</t>
  </si>
  <si>
    <t>===1</t>
  </si>
  <si>
    <t>1=11</t>
  </si>
  <si>
    <t>11=1</t>
  </si>
  <si>
    <t>=11=</t>
  </si>
  <si>
    <t>11==</t>
  </si>
  <si>
    <t>111=</t>
  </si>
  <si>
    <t>==11</t>
  </si>
  <si>
    <t>=1==</t>
  </si>
  <si>
    <t>==1=</t>
  </si>
  <si>
    <t>=111</t>
  </si>
  <si>
    <t>=1=1</t>
  </si>
  <si>
    <t>1=1=</t>
  </si>
  <si>
    <t>1==1</t>
  </si>
  <si>
    <t>==0=</t>
  </si>
  <si>
    <t>==01</t>
  </si>
  <si>
    <t>===0</t>
  </si>
  <si>
    <t>=00=</t>
  </si>
  <si>
    <t>11=0</t>
  </si>
  <si>
    <t>0=00</t>
  </si>
  <si>
    <t>=0=0</t>
  </si>
  <si>
    <t>==10</t>
  </si>
  <si>
    <t>110=</t>
  </si>
  <si>
    <t>=0=1</t>
  </si>
  <si>
    <t>=000</t>
  </si>
  <si>
    <t>0=0=</t>
  </si>
  <si>
    <t>1=10</t>
  </si>
  <si>
    <t>00=0</t>
  </si>
  <si>
    <t>0==0</t>
  </si>
  <si>
    <t>==00</t>
  </si>
  <si>
    <t>00=1</t>
  </si>
  <si>
    <t>001=</t>
  </si>
  <si>
    <t>=1=0</t>
  </si>
  <si>
    <t>00==</t>
  </si>
  <si>
    <t>0=01</t>
  </si>
  <si>
    <t>000=</t>
  </si>
  <si>
    <t>TCEC17 L1</t>
  </si>
  <si>
    <t>ChessFighter</t>
  </si>
  <si>
    <t>1po</t>
  </si>
  <si>
    <t>3.2</t>
  </si>
  <si>
    <t>CF</t>
  </si>
  <si>
    <t>Sc</t>
  </si>
  <si>
    <t>3.0.7</t>
  </si>
  <si>
    <t>Wi-rf</t>
  </si>
  <si>
    <t>Et-Pe</t>
  </si>
  <si>
    <t>285/36.5</t>
  </si>
  <si>
    <t>238/30.6</t>
  </si>
  <si>
    <t>133/17.5</t>
  </si>
  <si>
    <t>An-Pe</t>
  </si>
  <si>
    <t>100/13.4</t>
  </si>
  <si>
    <t>De-Xi</t>
  </si>
  <si>
    <t>423/53.7</t>
  </si>
  <si>
    <t>Fz-Et</t>
  </si>
  <si>
    <t>162/21.2</t>
  </si>
  <si>
    <t>De-Va</t>
  </si>
  <si>
    <t>KomodoMCTS 2499.00</t>
  </si>
  <si>
    <t>ScorpioNN 3.0.7</t>
  </si>
  <si>
    <t>Ethereal 12.00</t>
  </si>
  <si>
    <t>rofChade 2.214</t>
  </si>
  <si>
    <t>ChessFighter 3.2</t>
  </si>
  <si>
    <t>1=01</t>
  </si>
  <si>
    <t>0=10</t>
  </si>
  <si>
    <t>rC</t>
  </si>
  <si>
    <t>+2</t>
  </si>
  <si>
    <t>+4</t>
  </si>
  <si>
    <t>+6</t>
  </si>
  <si>
    <t>+7</t>
  </si>
  <si>
    <t>+3</t>
  </si>
  <si>
    <t>0</t>
  </si>
  <si>
    <t>+1</t>
  </si>
  <si>
    <t>-1</t>
  </si>
  <si>
    <t>-3</t>
  </si>
  <si>
    <t>-2</t>
  </si>
  <si>
    <t>-5</t>
  </si>
  <si>
    <t>-8</t>
  </si>
  <si>
    <t>-9</t>
  </si>
  <si>
    <t>TCEC17  L1 playoff results</t>
  </si>
  <si>
    <t>E61</t>
  </si>
  <si>
    <t>E91</t>
  </si>
  <si>
    <t>Benko gambit</t>
  </si>
  <si>
    <t>Philidor, Improved Hanham variation</t>
  </si>
  <si>
    <t>Sicilian, Keres variation (2.Ne2)</t>
  </si>
  <si>
    <t>King's Indian, Four pawns attack</t>
  </si>
  <si>
    <t>King's Indian defence, 3.Nc3</t>
  </si>
  <si>
    <t>King's Indian, orthodox, 7...Nbd7</t>
  </si>
  <si>
    <t>King's Indian, 6.Be2</t>
  </si>
  <si>
    <t>06:50:14 on 2020-03-07</t>
  </si>
  <si>
    <t>08:48:06 on 2020-03-07</t>
  </si>
  <si>
    <t>10:55:22 on 2020-03-07</t>
  </si>
  <si>
    <t>13:19:52 on 2020-03-07</t>
  </si>
  <si>
    <t>15:41:10 on 2020-03-07</t>
  </si>
  <si>
    <t>17:52:36 on 2020-03-07</t>
  </si>
  <si>
    <t>19:32:13 on 2020-03-07</t>
  </si>
  <si>
    <t>21:28:00 on 2020-03-07</t>
  </si>
  <si>
    <t>23:31:17 on 2020-03-07</t>
  </si>
  <si>
    <t>01:33:36 on 2020-03-08</t>
  </si>
  <si>
    <t>03:34:53 on 2020-03-08</t>
  </si>
  <si>
    <t>05:42:19 on 2020-03-08</t>
  </si>
  <si>
    <t>08:01:00 on 2020-03-08</t>
  </si>
  <si>
    <t>10:11:53 on 2020-03-08</t>
  </si>
  <si>
    <t>12:15:13 on 2020-03-08</t>
  </si>
  <si>
    <t>14:17:19 on 2020-03-08</t>
  </si>
  <si>
    <t>16:18:39 on 2020-03-08</t>
  </si>
  <si>
    <t>17:54:01 on 2020-03-08</t>
  </si>
  <si>
    <t>20:10:12 on 2020-03-08</t>
  </si>
  <si>
    <t>22:13:44 on 2020-03-08</t>
  </si>
  <si>
    <t>00:32:55 on 2020-03-09</t>
  </si>
  <si>
    <t>02:42:21 on 2020-03-09</t>
  </si>
  <si>
    <t>04:44:35 on 2020-03-09</t>
  </si>
  <si>
    <t>06:16:19 on 2020-03-09</t>
  </si>
  <si>
    <t>07:42:45 on 2020-03-09</t>
  </si>
  <si>
    <t>09:17:42 on 2020-03-09</t>
  </si>
  <si>
    <t>11:15:44 on 2020-03-09</t>
  </si>
  <si>
    <t>13:28:22 on 2020-03-09</t>
  </si>
  <si>
    <t>15:49:17 on 2020-03-09</t>
  </si>
  <si>
    <t>16:57:29 on 2020-03-09</t>
  </si>
  <si>
    <t>19:20:25 on 2020-03-09</t>
  </si>
  <si>
    <t>21:13:47 on 2020-03-09</t>
  </si>
  <si>
    <t>22:55:29 on 2020-03-09</t>
  </si>
  <si>
    <t>01:09:07 on 2020-03-10</t>
  </si>
  <si>
    <t>03:05:03 on 2020-03-10</t>
  </si>
  <si>
    <t>05:17:30 on 2020-03-10</t>
  </si>
  <si>
    <t>06:53:29 on 2020-03-10</t>
  </si>
  <si>
    <t>08:27:33 on 2020-03-10</t>
  </si>
  <si>
    <t>10:19:48 on 2020-03-10</t>
  </si>
  <si>
    <t>12:19:35 on 2020-03-10</t>
  </si>
  <si>
    <t>14:29:01 on 2020-03-10</t>
  </si>
  <si>
    <t>16:33:18 on 2020-03-10</t>
  </si>
  <si>
    <t>18:35:18 on 2020-03-10</t>
  </si>
  <si>
    <t>20:47:06 on 2020-03-10</t>
  </si>
  <si>
    <t>21:56:14 on 2020-03-10</t>
  </si>
  <si>
    <t>23:45:25 on 2020-03-10</t>
  </si>
  <si>
    <t>01:53:34 on 2020-03-11</t>
  </si>
  <si>
    <t>02:55:02 on 2020-03-11</t>
  </si>
  <si>
    <t>04:34:00 on 2020-03-11</t>
  </si>
  <si>
    <t>06:26:34 on 2020-03-11</t>
  </si>
  <si>
    <t>08:09:39 on 2020-03-11</t>
  </si>
  <si>
    <t>10:23:24 on 2020-03-11</t>
  </si>
  <si>
    <t>11:55:16 on 2020-03-11</t>
  </si>
  <si>
    <t>14:03:35 on 2020-03-11</t>
  </si>
  <si>
    <t>15:58:05 on 2020-03-11</t>
  </si>
  <si>
    <t>18:10:16 on 2020-03-11</t>
  </si>
  <si>
    <t>20:26:59 on 2020-03-11</t>
  </si>
  <si>
    <t>21:47:46 on 2020-03-11</t>
  </si>
  <si>
    <t>00:00:16 on 2020-03-12</t>
  </si>
  <si>
    <t>02:05:57 on 2020-03-12</t>
  </si>
  <si>
    <t>Black resigns</t>
  </si>
  <si>
    <t>M46</t>
  </si>
  <si>
    <t>M62</t>
  </si>
  <si>
    <t>RR</t>
  </si>
  <si>
    <t>1..</t>
  </si>
  <si>
    <t>2..</t>
  </si>
  <si>
    <t>3..</t>
  </si>
  <si>
    <t>4..</t>
  </si>
  <si>
    <t>L1 playoff</t>
  </si>
  <si>
    <t>→</t>
  </si>
  <si>
    <t>202003092246</t>
  </si>
  <si>
    <t>v0.5_timefix-n14.0</t>
  </si>
  <si>
    <t>2503.05</t>
  </si>
  <si>
    <t>v0.24-sv-t60-3010</t>
  </si>
  <si>
    <t>a14</t>
  </si>
  <si>
    <t>34/12.1</t>
  </si>
  <si>
    <t>CF-Km</t>
  </si>
  <si>
    <t>3/1.3</t>
  </si>
  <si>
    <t>Sc-Km</t>
  </si>
  <si>
    <t>47/16.2</t>
  </si>
  <si>
    <t>ro-Fi</t>
  </si>
  <si>
    <t>27/9.3</t>
  </si>
  <si>
    <t>Sc-Fi</t>
  </si>
  <si>
    <t>48/16.3</t>
  </si>
  <si>
    <t>Km-Sc</t>
  </si>
  <si>
    <t>55/19.1</t>
  </si>
  <si>
    <t>ro-CF</t>
  </si>
  <si>
    <t>LCZero v0.24-sv-t60-3010</t>
  </si>
  <si>
    <t>Stockfish 202003092246</t>
  </si>
  <si>
    <t>AllieStein v0.5_timefix-n14.0</t>
  </si>
  <si>
    <t>Komodo 2503.05</t>
  </si>
  <si>
    <t>Stoofvlees II a14</t>
  </si>
  <si>
    <t>Ethereal 12.01</t>
  </si>
  <si>
    <t>KomodoMCTS 2503.05</t>
  </si>
  <si>
    <t>Houdini 6.03</t>
  </si>
  <si>
    <t>ScorpioNN 3.0.7.1</t>
  </si>
  <si>
    <t>TCEC17: Division P results</t>
  </si>
  <si>
    <t>B60</t>
  </si>
  <si>
    <t>A49</t>
  </si>
  <si>
    <t>B87</t>
  </si>
  <si>
    <t>E95</t>
  </si>
  <si>
    <t>E04</t>
  </si>
  <si>
    <t>D16</t>
  </si>
  <si>
    <t>B04</t>
  </si>
  <si>
    <t>A81</t>
  </si>
  <si>
    <t>B81</t>
  </si>
  <si>
    <t>C87</t>
  </si>
  <si>
    <t>A43</t>
  </si>
  <si>
    <t>B96</t>
  </si>
  <si>
    <t>QGD Slav, Winawer counter-gambit</t>
  </si>
  <si>
    <t>Sicilian, Richter-Rauzer</t>
  </si>
  <si>
    <t>Sicilian, Velimirovic attack</t>
  </si>
  <si>
    <t>King's Indian, fianchetto without c4</t>
  </si>
  <si>
    <t>Sicilian, Sozin with ...a6 and ...b5</t>
  </si>
  <si>
    <t>King's Indian, Gligoric-Taimanov system</t>
  </si>
  <si>
    <t>Caro-Kann, exchange variation</t>
  </si>
  <si>
    <t>QGD, 5...c6</t>
  </si>
  <si>
    <t>King's Indian, 3.g3</t>
  </si>
  <si>
    <t>King's Indian, fianchetto, lesser Simagin (Spassky) variation</t>
  </si>
  <si>
    <t>Pirc, Ufimtsev-Pytel variation</t>
  </si>
  <si>
    <t>Ruy Lopez, Anderssen variation</t>
  </si>
  <si>
    <t>King's Indian, orthodox, 7...Nbd7, 8.Re1</t>
  </si>
  <si>
    <t>Sicilian, Grand Prix attack</t>
  </si>
  <si>
    <t>Sicilian, Sozin, not Scheveningen</t>
  </si>
  <si>
    <t>Catalan, open, 5.Nf3</t>
  </si>
  <si>
    <t>Queen's Indian, 4.g3 Bb7</t>
  </si>
  <si>
    <t>QGD Slav accepted, Alapin variation</t>
  </si>
  <si>
    <t>Alekhine's defence, four pawns attack, Trifunovic variation</t>
  </si>
  <si>
    <t>Alekhine's defence, modern, Larsen variation</t>
  </si>
  <si>
    <t>Ruy Lopez, closed, anti-Marshall 8.a4</t>
  </si>
  <si>
    <t>Sicilian, Scheveningen, Keres attack</t>
  </si>
  <si>
    <t>Alekhine's defence, four pawns attack, 7.Be3</t>
  </si>
  <si>
    <t>Ruy Lopez, closed, Averbach variation</t>
  </si>
  <si>
    <t>King's Indian, Kazakh variation</t>
  </si>
  <si>
    <t>Modern defence, Averbakh system, Kotov variation</t>
  </si>
  <si>
    <t>Queen's Indian, Opovcensky variation</t>
  </si>
  <si>
    <t>Old Benoni defence</t>
  </si>
  <si>
    <t>Sicilian, Najdorf, 7.f4</t>
  </si>
  <si>
    <t>02:18:51 on 2020-03-18</t>
  </si>
  <si>
    <t>05:22:29 on 2020-03-18</t>
  </si>
  <si>
    <t>07:41:10 on 2020-03-18</t>
  </si>
  <si>
    <t>09:45:48 on 2020-03-18</t>
  </si>
  <si>
    <t>12:56:33 on 2020-03-18</t>
  </si>
  <si>
    <t>15:47:44 on 2020-03-18</t>
  </si>
  <si>
    <t>19:05:06 on 2020-03-18</t>
  </si>
  <si>
    <t>21:55:37 on 2020-03-18</t>
  </si>
  <si>
    <t>00:26:37 on 2020-03-19</t>
  </si>
  <si>
    <t>03:03:22 on 2020-03-19</t>
  </si>
  <si>
    <t>06:04:59 on 2020-03-19</t>
  </si>
  <si>
    <t>07:57:20 on 2020-03-19</t>
  </si>
  <si>
    <t>10:53:05 on 2020-03-19</t>
  </si>
  <si>
    <t>14:19:03 on 2020-03-19</t>
  </si>
  <si>
    <t>16:28:59 on 2020-03-19</t>
  </si>
  <si>
    <t>18:55:54 on 2020-03-19</t>
  </si>
  <si>
    <t>21:11:24 on 2020-03-19</t>
  </si>
  <si>
    <t>00:00:51 on 2020-03-20</t>
  </si>
  <si>
    <t>01:50:15 on 2020-03-20</t>
  </si>
  <si>
    <t>04:26:56 on 2020-03-20</t>
  </si>
  <si>
    <t>07:23:04 on 2020-03-20</t>
  </si>
  <si>
    <t>09:25:07 on 2020-03-20</t>
  </si>
  <si>
    <t>12:10:28 on 2020-03-20</t>
  </si>
  <si>
    <t>14:37:12 on 2020-03-20</t>
  </si>
  <si>
    <t>17:05:14 on 2020-03-20</t>
  </si>
  <si>
    <t>19:27:03 on 2020-03-20</t>
  </si>
  <si>
    <t>21:19:58 on 2020-03-20</t>
  </si>
  <si>
    <t>23:34:55 on 2020-03-20</t>
  </si>
  <si>
    <t>02:37:41 on 2020-03-21</t>
  </si>
  <si>
    <t>06:03:00 on 2020-03-21</t>
  </si>
  <si>
    <t>08:30:42 on 2020-03-21</t>
  </si>
  <si>
    <t>11:48:33 on 2020-03-21</t>
  </si>
  <si>
    <t>14:37:56 on 2020-03-21</t>
  </si>
  <si>
    <t>16:36:31 on 2020-03-21</t>
  </si>
  <si>
    <t>19:42:36 on 2020-03-21</t>
  </si>
  <si>
    <t>22:04:01 on 2020-03-21</t>
  </si>
  <si>
    <t>00:01:55 on 2020-03-22</t>
  </si>
  <si>
    <t>02:51:14 on 2020-03-22</t>
  </si>
  <si>
    <t>05:25:03 on 2020-03-22</t>
  </si>
  <si>
    <t>07:47:30 on 2020-03-22</t>
  </si>
  <si>
    <t>11:07:28 on 2020-03-22</t>
  </si>
  <si>
    <t>13:49:43 on 2020-03-22</t>
  </si>
  <si>
    <t>17:08:35 on 2020-03-22</t>
  </si>
  <si>
    <t>19:56:23 on 2020-03-22</t>
  </si>
  <si>
    <t>22:12:26 on 2020-03-22</t>
  </si>
  <si>
    <t>00:21:31 on 2020-03-23</t>
  </si>
  <si>
    <t>02:37:08 on 2020-03-23</t>
  </si>
  <si>
    <t>04:27:48 on 2020-03-23</t>
  </si>
  <si>
    <t>07:22:05 on 2020-03-23</t>
  </si>
  <si>
    <t>10:20:18 on 2020-03-23</t>
  </si>
  <si>
    <t>13:05:05 on 2020-03-23</t>
  </si>
  <si>
    <t>15:36:06 on 2020-03-23</t>
  </si>
  <si>
    <t>17:50:31 on 2020-03-23</t>
  </si>
  <si>
    <t>20:58:49 on 2020-03-23</t>
  </si>
  <si>
    <t>23:26:50 on 2020-03-23</t>
  </si>
  <si>
    <t>01:34:17 on 2020-03-24</t>
  </si>
  <si>
    <t>03:19:15 on 2020-03-24</t>
  </si>
  <si>
    <t>06:16:35 on 2020-03-24</t>
  </si>
  <si>
    <t>09:31:22 on 2020-03-24</t>
  </si>
  <si>
    <t>11:11:35 on 2020-03-24</t>
  </si>
  <si>
    <t>20:12:44 on 2020-03-24</t>
  </si>
  <si>
    <t>23:02:10 on 2020-03-24</t>
  </si>
  <si>
    <t>02:18:04 on 2020-03-25</t>
  </si>
  <si>
    <t>05:46:52 on 2020-03-25</t>
  </si>
  <si>
    <t>09:16:24 on 2020-03-25</t>
  </si>
  <si>
    <t>12:31:18 on 2020-03-25</t>
  </si>
  <si>
    <t>15:59:48 on 2020-03-25</t>
  </si>
  <si>
    <t>19:28:42 on 2020-03-25</t>
  </si>
  <si>
    <t>20:24:17 on 2020-03-25</t>
  </si>
  <si>
    <t>02:09:48 on 2020-03-26</t>
  </si>
  <si>
    <t>04:06:57 on 2020-03-26</t>
  </si>
  <si>
    <t>07:21:34 on 2020-03-26</t>
  </si>
  <si>
    <t>10:40:10 on 2020-03-26</t>
  </si>
  <si>
    <t>13:55:32 on 2020-03-26</t>
  </si>
  <si>
    <t>16:45:46 on 2020-03-26</t>
  </si>
  <si>
    <t>18:38:58 on 2020-03-26</t>
  </si>
  <si>
    <t>21:38:08 on 2020-03-26</t>
  </si>
  <si>
    <t>01:03:38 on 2020-03-27</t>
  </si>
  <si>
    <t>03:31:25 on 2020-03-27</t>
  </si>
  <si>
    <t>06:26:01 on 2020-03-27</t>
  </si>
  <si>
    <t>09:48:18 on 2020-03-27</t>
  </si>
  <si>
    <t>12:35:25 on 2020-03-27</t>
  </si>
  <si>
    <t>15:19:09 on 2020-03-27</t>
  </si>
  <si>
    <t>19:24:38 on 2020-03-27</t>
  </si>
  <si>
    <t>22:51:49 on 2020-03-27</t>
  </si>
  <si>
    <t>02:10:16 on 2020-03-28</t>
  </si>
  <si>
    <t>05:26:38 on 2020-03-28</t>
  </si>
  <si>
    <t>08:38:02 on 2020-03-28</t>
  </si>
  <si>
    <t>12:07:18 on 2020-03-28</t>
  </si>
  <si>
    <t>15:25:21 on 2020-03-28</t>
  </si>
  <si>
    <t>18:07:03 on 2020-03-28</t>
  </si>
  <si>
    <t>20:44:55 on 2020-03-28</t>
  </si>
  <si>
    <t>23:58:18 on 2020-03-28</t>
  </si>
  <si>
    <t>02:30:59 on 2020-03-29</t>
  </si>
  <si>
    <t>05:43:05 on 2020-03-29</t>
  </si>
  <si>
    <t>08:45:58 on 2020-03-29</t>
  </si>
  <si>
    <t>11:55:18 on 2020-03-29</t>
  </si>
  <si>
    <t>13:57:30 on 2020-03-29</t>
  </si>
  <si>
    <t>16:10:31 on 2020-03-29</t>
  </si>
  <si>
    <t>18:47:37 on 2020-03-29</t>
  </si>
  <si>
    <t>20:41:42 on 2020-03-29</t>
  </si>
  <si>
    <t>00:03:33 on 2020-03-30</t>
  </si>
  <si>
    <t>03:12:28 on 2020-03-30</t>
  </si>
  <si>
    <t>05:16:53 on 2020-03-30</t>
  </si>
  <si>
    <t>08:53:54 on 2020-03-30</t>
  </si>
  <si>
    <t>11:59:14 on 2020-03-30</t>
  </si>
  <si>
    <t>14:45:47 on 2020-03-30</t>
  </si>
  <si>
    <t>17:29:57 on 2020-03-30</t>
  </si>
  <si>
    <t>21:12:50 on 2020-03-30</t>
  </si>
  <si>
    <t>00:38:14 on 2020-03-31</t>
  </si>
  <si>
    <t>02:53:03 on 2020-03-31</t>
  </si>
  <si>
    <t>05:18:57 on 2020-03-31</t>
  </si>
  <si>
    <t>08:14:46 on 2020-03-31</t>
  </si>
  <si>
    <t>11:12:49 on 2020-03-31</t>
  </si>
  <si>
    <t>13:47:22 on 2020-03-31</t>
  </si>
  <si>
    <t>17:08:38 on 2020-03-31</t>
  </si>
  <si>
    <t>20:35:15 on 2020-03-31</t>
  </si>
  <si>
    <t>23:54:51 on 2020-03-31</t>
  </si>
  <si>
    <t>02:13:18 on 2020-04-01</t>
  </si>
  <si>
    <t>05:38:11 on 2020-04-01</t>
  </si>
  <si>
    <t>13:16:37 on 2020-04-01</t>
  </si>
  <si>
    <t>10:12:18 on 2020-04-01</t>
  </si>
  <si>
    <t>14:52:16 on 2020-04-01</t>
  </si>
  <si>
    <t>18:03:59 on 2020-04-01</t>
  </si>
  <si>
    <t>21:45:24 on 2020-04-01</t>
  </si>
  <si>
    <t>00:58:37 on 2020-04-02</t>
  </si>
  <si>
    <t>04:31:51 on 2020-04-02</t>
  </si>
  <si>
    <t>07:47:08 on 2020-04-02</t>
  </si>
  <si>
    <t>10:51:49 on 2020-04-02</t>
  </si>
  <si>
    <t>13:37:11 on 2020-04-02</t>
  </si>
  <si>
    <t>16:18:56 on 2020-04-02</t>
  </si>
  <si>
    <t>19:25:54 on 2020-04-02</t>
  </si>
  <si>
    <t>22:13:46 on 2020-04-02</t>
  </si>
  <si>
    <t>00:36:01 on 2020-04-03</t>
  </si>
  <si>
    <t>03:53:58 on 2020-04-03</t>
  </si>
  <si>
    <t>06:58:30 on 2020-04-03</t>
  </si>
  <si>
    <t>09:40:29 on 2020-04-03</t>
  </si>
  <si>
    <t>12:18:21 on 2020-04-03</t>
  </si>
  <si>
    <t>15:23:04 on 2020-04-03</t>
  </si>
  <si>
    <t>18:34:08 on 2020-04-03</t>
  </si>
  <si>
    <t>20:46:28 on 2020-04-03</t>
  </si>
  <si>
    <t>23:53:34 on 2020-04-03</t>
  </si>
  <si>
    <t>01:23:21 on 2020-04-04</t>
  </si>
  <si>
    <t>04:08:50 on 2020-04-04</t>
  </si>
  <si>
    <t>06:47:59 on 2020-04-04</t>
  </si>
  <si>
    <t>09:19:26 on 2020-04-04</t>
  </si>
  <si>
    <t>11:02:31 on 2020-04-04</t>
  </si>
  <si>
    <t>14:00:19 on 2020-04-04</t>
  </si>
  <si>
    <t>17:17:09 on 2020-04-04</t>
  </si>
  <si>
    <t>20:34:57 on 2020-04-04</t>
  </si>
  <si>
    <t>23:31:21 on 2020-04-04</t>
  </si>
  <si>
    <t>01:43:20 on 2020-04-05</t>
  </si>
  <si>
    <t>04:55:25 on 2020-04-05</t>
  </si>
  <si>
    <t>08:00:57 on 2020-04-05</t>
  </si>
  <si>
    <t>11:30:47 on 2020-04-05</t>
  </si>
  <si>
    <t>14:29:11 on 2020-04-05</t>
  </si>
  <si>
    <t>17:49:27 on 2020-04-05</t>
  </si>
  <si>
    <t>20:28:03 on 2020-04-05</t>
  </si>
  <si>
    <t>23:07:48 on 2020-04-05</t>
  </si>
  <si>
    <t>02:17:32 on 2020-04-06</t>
  </si>
  <si>
    <t>05:31:00 on 2020-04-06</t>
  </si>
  <si>
    <t>08:39:47 on 2020-04-06</t>
  </si>
  <si>
    <t>11:37:23 on 2020-04-06</t>
  </si>
  <si>
    <t>14:35:56 on 2020-04-06</t>
  </si>
  <si>
    <t>17:45:24 on 2020-04-06</t>
  </si>
  <si>
    <t>20:16:38 on 2020-04-06</t>
  </si>
  <si>
    <t>23:23:33 on 2020-04-06</t>
  </si>
  <si>
    <t>02:33:38 on 2020-04-07</t>
  </si>
  <si>
    <t>05:36:03 on 2020-04-07</t>
  </si>
  <si>
    <t>08:36:42 on 2020-04-07</t>
  </si>
  <si>
    <t>11:10:41 on 2020-04-07</t>
  </si>
  <si>
    <t>14:34:03 on 2020-04-07</t>
  </si>
  <si>
    <t>16:44:57 on 2020-04-07</t>
  </si>
  <si>
    <t>19:21:02 on 2020-04-07</t>
  </si>
  <si>
    <t>22:36:52 on 2020-04-07</t>
  </si>
  <si>
    <t>00:11:12 on 2020-04-08</t>
  </si>
  <si>
    <t>03:25:41 on 2020-04-08</t>
  </si>
  <si>
    <t>05:03:26 on 2020-04-08</t>
  </si>
  <si>
    <t>08:00:19 on 2020-04-08</t>
  </si>
  <si>
    <t>11:23:07 on 2020-04-08</t>
  </si>
  <si>
    <t>Manual adjudication</t>
  </si>
  <si>
    <t>M98</t>
  </si>
  <si>
    <t>M5</t>
  </si>
  <si>
    <t>M64</t>
  </si>
  <si>
    <t>ply in total</t>
  </si>
  <si>
    <t>ply average</t>
  </si>
  <si>
    <t>move average</t>
  </si>
  <si>
    <t>avge time budget</t>
  </si>
  <si>
    <t>avge time budget increment</t>
  </si>
  <si>
    <t>Premier Div.</t>
  </si>
  <si>
    <t>=101</t>
  </si>
  <si>
    <t>=010</t>
  </si>
  <si>
    <t>10==</t>
  </si>
  <si>
    <t>01==</t>
  </si>
  <si>
    <t>ELO</t>
  </si>
  <si>
    <t>SB</t>
  </si>
  <si>
    <t>146/30.1</t>
  </si>
  <si>
    <t>Ko-AS</t>
  </si>
  <si>
    <t>179/36.4</t>
  </si>
  <si>
    <t>Ko-Lc0</t>
  </si>
  <si>
    <t>59/12.4</t>
  </si>
  <si>
    <t>Ko-Fi</t>
  </si>
  <si>
    <t>104/21.4</t>
  </si>
  <si>
    <t>Et-Lc0</t>
  </si>
  <si>
    <t>99/20.4</t>
  </si>
  <si>
    <t>Sc-Ko</t>
  </si>
  <si>
    <t>139/28.4</t>
  </si>
  <si>
    <t>Sc-Lc0</t>
  </si>
  <si>
    <t>Stockfish 20200407DC</t>
  </si>
  <si>
    <t>E98</t>
  </si>
  <si>
    <t>C27</t>
  </si>
  <si>
    <t>C16</t>
  </si>
  <si>
    <t>E84</t>
  </si>
  <si>
    <t>C63</t>
  </si>
  <si>
    <t>B77</t>
  </si>
  <si>
    <t>B79</t>
  </si>
  <si>
    <t>A44</t>
  </si>
  <si>
    <t>E71</t>
  </si>
  <si>
    <t>A60</t>
  </si>
  <si>
    <t>C57</t>
  </si>
  <si>
    <t>E70</t>
  </si>
  <si>
    <t>A67</t>
  </si>
  <si>
    <t>D07</t>
  </si>
  <si>
    <t>King's Indian, orthodox, Aronin-Taimanov, 9.Ne1</t>
  </si>
  <si>
    <t>Vienna game</t>
  </si>
  <si>
    <t>Vienna, `Frankenstein-Dracula' variation</t>
  </si>
  <si>
    <t>French, Winawer, advance variation</t>
  </si>
  <si>
    <t>Benoni, Nimzovich (knight's tour) variation</t>
  </si>
  <si>
    <t>Budapest defence</t>
  </si>
  <si>
    <t>King's Indian, Saemisch, Panno main line</t>
  </si>
  <si>
    <t>Ruy Lopez, Schliemann defence, Berger variation</t>
  </si>
  <si>
    <t>QGD Slav, Steiner variation</t>
  </si>
  <si>
    <t>Owen defence</t>
  </si>
  <si>
    <t>Ruy Lopez, Berlin defence</t>
  </si>
  <si>
    <t>Sicilian, dragon, Yugoslav attack, 9.Bc4</t>
  </si>
  <si>
    <t>Sicilian, dragon, Yugoslav attack, 12.h4</t>
  </si>
  <si>
    <t>Semi-Benoni (`blockade variation')</t>
  </si>
  <si>
    <t>King's Indian, Makagonov system (5.h3)</t>
  </si>
  <si>
    <t>Dutch defence, Blackburne variation</t>
  </si>
  <si>
    <t>Benoni defence</t>
  </si>
  <si>
    <t>two knights defence, Fegatello attack</t>
  </si>
  <si>
    <t>King's Indian, 4.e4</t>
  </si>
  <si>
    <t>QGD Slav, Slav gambit</t>
  </si>
  <si>
    <t>KP, Nimzovich defence</t>
  </si>
  <si>
    <t>Benoni, Taimanov variation</t>
  </si>
  <si>
    <t>QGD, Chigorin defence</t>
  </si>
  <si>
    <t>King's Indian, Saemisch, orthodox, Bronstein variation</t>
  </si>
  <si>
    <t>King's Indian, orthodox, Donner variation</t>
  </si>
  <si>
    <t>two knights defence, Wilkes Barre (Traxler) variation</t>
  </si>
  <si>
    <t>18:20:44 on 2020-04-08</t>
  </si>
  <si>
    <t>21:20:13 on 2020-04-08</t>
  </si>
  <si>
    <t>23:21:19 on 2020-04-08</t>
  </si>
  <si>
    <t>01:45:44 on 2020-04-09</t>
  </si>
  <si>
    <t>05:05:30 on 2020-04-09</t>
  </si>
  <si>
    <t>07:24:27 on 2020-04-09</t>
  </si>
  <si>
    <t>10:33:37 on 2020-04-09</t>
  </si>
  <si>
    <t>13:50:02 on 2020-04-09</t>
  </si>
  <si>
    <t>16:48:50 on 2020-04-09</t>
  </si>
  <si>
    <t>20:06:27 on 2020-04-09</t>
  </si>
  <si>
    <t>23:29:02 on 2020-04-09</t>
  </si>
  <si>
    <t>01:29:53 on 2020-04-10</t>
  </si>
  <si>
    <t>05:04:39 on 2020-04-10</t>
  </si>
  <si>
    <t>08:32:14 on 2020-04-10</t>
  </si>
  <si>
    <t>11:48:11 on 2020-04-10</t>
  </si>
  <si>
    <t>13:37:02 on 2020-04-10</t>
  </si>
  <si>
    <t>17:18:05 on 2020-04-10</t>
  </si>
  <si>
    <t>20:30:29 on 2020-04-10</t>
  </si>
  <si>
    <t>00:06:15 on 2020-04-11</t>
  </si>
  <si>
    <t>03:12:26 on 2020-04-11</t>
  </si>
  <si>
    <t>06:40:14 on 2020-04-11</t>
  </si>
  <si>
    <t>09:05:17 on 2020-04-11</t>
  </si>
  <si>
    <t>12:29:10 on 2020-04-11</t>
  </si>
  <si>
    <t>14:23:26 on 2020-04-11</t>
  </si>
  <si>
    <t>17:17:29 on 2020-04-11</t>
  </si>
  <si>
    <t>21:24:22 on 2020-04-11</t>
  </si>
  <si>
    <t>01:00:30 on 2020-04-12</t>
  </si>
  <si>
    <t>04:15:51 on 2020-04-12</t>
  </si>
  <si>
    <t>07:50:00 on 2020-04-12</t>
  </si>
  <si>
    <t>10:57:00 on 2020-04-12</t>
  </si>
  <si>
    <t>14:28:58 on 2020-04-12</t>
  </si>
  <si>
    <t>17:57:27 on 2020-04-12</t>
  </si>
  <si>
    <t>21:35:38 on 2020-04-12</t>
  </si>
  <si>
    <t>00:30:57 on 2020-04-13</t>
  </si>
  <si>
    <t>03:46:53 on 2020-04-13</t>
  </si>
  <si>
    <t>07:03:47 on 2020-04-13</t>
  </si>
  <si>
    <t>10:16:40 on 2020-04-13</t>
  </si>
  <si>
    <t>12:52:39 on 2020-04-13</t>
  </si>
  <si>
    <t>16:08:37 on 2020-04-13</t>
  </si>
  <si>
    <t>19:36:10 on 2020-04-13</t>
  </si>
  <si>
    <t>23:06:04 on 2020-04-13</t>
  </si>
  <si>
    <t>02:23:08 on 2020-04-14</t>
  </si>
  <si>
    <t>05:48:59 on 2020-04-14</t>
  </si>
  <si>
    <t>08:29:58 on 2020-04-14</t>
  </si>
  <si>
    <t>11:51:00 on 2020-04-14</t>
  </si>
  <si>
    <t>14:50:28 on 2020-04-14</t>
  </si>
  <si>
    <t>18:39:12 on 2020-04-14</t>
  </si>
  <si>
    <t>22:13:53 on 2020-04-14</t>
  </si>
  <si>
    <t>01:31:28 on 2020-04-15</t>
  </si>
  <si>
    <t>05:06:28 on 2020-04-15</t>
  </si>
  <si>
    <t>08:37:27 on 2020-04-15</t>
  </si>
  <si>
    <t>11:37:02 on 2020-04-15</t>
  </si>
  <si>
    <t>14:53:32 on 2020-04-15</t>
  </si>
  <si>
    <t>17:58:47 on 2020-04-15</t>
  </si>
  <si>
    <t>21:14:49 on 2020-04-15</t>
  </si>
  <si>
    <t>00:24:42 on 2020-04-16</t>
  </si>
  <si>
    <t>02:55:40 on 2020-04-16</t>
  </si>
  <si>
    <t>06:17:12 on 2020-04-16</t>
  </si>
  <si>
    <t>09:55:49 on 2020-04-16</t>
  </si>
  <si>
    <t>13:19:34 on 2020-04-16</t>
  </si>
  <si>
    <t>16:17:16 on 2020-04-16</t>
  </si>
  <si>
    <t>19:55:48 on 2020-04-16</t>
  </si>
  <si>
    <t>21:46:19 on 2020-04-16</t>
  </si>
  <si>
    <t>01:15:29 on 2020-04-17</t>
  </si>
  <si>
    <t>03:26:35 on 2020-04-17</t>
  </si>
  <si>
    <t>06:51:37 on 2020-04-17</t>
  </si>
  <si>
    <t>10:09:26 on 2020-04-17</t>
  </si>
  <si>
    <t>13:25:43 on 2020-04-17</t>
  </si>
  <si>
    <t>17:04:55 on 2020-04-17</t>
  </si>
  <si>
    <t>20:16:54 on 2020-04-17</t>
  </si>
  <si>
    <t>22:06:29 on 2020-04-17</t>
  </si>
  <si>
    <t>01:44:59 on 2020-04-18</t>
  </si>
  <si>
    <t>05:08:59 on 2020-04-18</t>
  </si>
  <si>
    <t>07:45:30 on 2020-04-18</t>
  </si>
  <si>
    <t>10:54:36 on 2020-04-18</t>
  </si>
  <si>
    <t>14:07:05 on 2020-04-18</t>
  </si>
  <si>
    <t>17:31:31 on 2020-04-18</t>
  </si>
  <si>
    <t>20:39:09 on 2020-04-18</t>
  </si>
  <si>
    <t>00:15:09 on 2020-04-19</t>
  </si>
  <si>
    <t>03:35:32 on 2020-04-19</t>
  </si>
  <si>
    <t>06:47:40 on 2020-04-19</t>
  </si>
  <si>
    <t>09:58:45 on 2020-04-19</t>
  </si>
  <si>
    <t>12:53:39 on 2020-04-19</t>
  </si>
  <si>
    <t>14:57:31 on 2020-04-19</t>
  </si>
  <si>
    <t>18:42:28 on 2020-04-19</t>
  </si>
  <si>
    <t>21:25:05 on 2020-04-19</t>
  </si>
  <si>
    <t>00:50:11 on 2020-04-20</t>
  </si>
  <si>
    <t>03:57:02 on 2020-04-20</t>
  </si>
  <si>
    <t>07:13:45 on 2020-04-20</t>
  </si>
  <si>
    <t>10:10:15 on 2020-04-20</t>
  </si>
  <si>
    <t>12:04:38 on 2020-04-20</t>
  </si>
  <si>
    <t>15:01:44 on 2020-04-20</t>
  </si>
  <si>
    <t>18:28:40 on 2020-04-20</t>
  </si>
  <si>
    <t>20:25:05 on 2020-04-20</t>
  </si>
  <si>
    <t>00:01:23 on 2020-04-21</t>
  </si>
  <si>
    <t>03:19:31 on 2020-04-21</t>
  </si>
  <si>
    <t>06:43:46 on 2020-04-21</t>
  </si>
  <si>
    <t>08:42:25 on 2020-04-21</t>
  </si>
  <si>
    <t>12:02:14 on 2020-04-21</t>
  </si>
  <si>
    <t>14:40:11 on 2020-04-21</t>
  </si>
  <si>
    <t>M93</t>
  </si>
  <si>
    <t>M95</t>
  </si>
  <si>
    <t>M48</t>
  </si>
  <si>
    <t>TCEC 17 Superfinal results</t>
  </si>
  <si>
    <t>Time used</t>
  </si>
  <si>
    <t>Available time</t>
  </si>
  <si>
    <t>St-Lc</t>
  </si>
  <si>
    <t>Lc-St</t>
  </si>
  <si>
    <t>2, 149</t>
  </si>
  <si>
    <t>SF, 84</t>
  </si>
  <si>
    <t>Q, 139</t>
  </si>
  <si>
    <t>Q, 147</t>
  </si>
  <si>
    <t>Q, 74</t>
  </si>
  <si>
    <t>Q, 201</t>
  </si>
  <si>
    <t>TCEC17 Superfinal ===&gt;</t>
  </si>
  <si>
    <t>Pts</t>
  </si>
  <si>
    <t>P%</t>
  </si>
  <si>
    <r>
      <t>Elo</t>
    </r>
    <r>
      <rPr>
        <b/>
        <sz val="5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±</t>
    </r>
  </si>
  <si>
    <t>Leela Chess Zero</t>
  </si>
  <si>
    <t>20200407DC</t>
  </si>
  <si>
    <t>52½</t>
  </si>
  <si>
    <t>47½</t>
  </si>
  <si>
    <t>+82</t>
  </si>
  <si>
    <t>-82</t>
  </si>
  <si>
    <r>
      <t xml:space="preserve">07, </t>
    </r>
    <r>
      <rPr>
        <u/>
        <sz val="9"/>
        <color theme="1"/>
        <rFont val="Times New Roman"/>
        <family val="1"/>
      </rPr>
      <t>16</t>
    </r>
    <r>
      <rPr>
        <sz val="9"/>
        <color theme="1"/>
        <rFont val="Times New Roman"/>
        <family val="1"/>
      </rPr>
      <t>, 29, 77, 99</t>
    </r>
  </si>
  <si>
    <r>
      <t xml:space="preserve">12, 14, 26, 36, 38, 66, 92, </t>
    </r>
    <r>
      <rPr>
        <u/>
        <sz val="9"/>
        <color theme="1"/>
        <rFont val="Times New Roman"/>
        <family val="1"/>
      </rPr>
      <t>95</t>
    </r>
    <r>
      <rPr>
        <sz val="9"/>
        <color theme="1"/>
        <rFont val="Times New Roman"/>
        <family val="1"/>
      </rPr>
      <t>, 96, 98</t>
    </r>
  </si>
  <si>
    <t>Final Tier</t>
  </si>
  <si>
    <t>¯</t>
  </si>
  <si>
    <t>­</t>
  </si>
  <si>
    <t>­­¯</t>
  </si>
  <si>
    <t xml:space="preserve">­¯ </t>
  </si>
  <si>
    <t>­­­¯</t>
  </si>
  <si>
    <t>­¯</t>
  </si>
  <si>
    <t>­­</t>
  </si>
  <si>
    <t>Daniel Shawul</t>
  </si>
  <si>
    <t>Stoofvlees II</t>
  </si>
  <si>
    <t>03, 27, 33, 43, 83, 87, 93</t>
  </si>
  <si>
    <t>04, 28, 34, 44, 84, 88, 94</t>
  </si>
  <si>
    <t>B81, B00, E69, B01, B40, E94/B06, D02</t>
  </si>
  <si>
    <t>7+10</t>
  </si>
  <si>
    <t>7+5</t>
  </si>
  <si>
    <t>Corresponding Openings</t>
  </si>
  <si>
    <r>
      <t>C27, B06, E12,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D07, B90</t>
    </r>
  </si>
  <si>
    <r>
      <t>C16, A61, D16, B79, A10, E94, C57,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C02, C02, E98</t>
    </r>
  </si>
  <si>
    <t>(No. of) wins, matched and unmatched</t>
  </si>
  <si>
    <t>1-CPU</t>
  </si>
  <si>
    <t>CPU thr.</t>
  </si>
  <si>
    <t>rofChade</t>
  </si>
  <si>
    <t>M76</t>
  </si>
  <si>
    <t>TCEC17: Generic Divisional Statistics</t>
  </si>
  <si>
    <t>TCEC 17: Progress charts for L1</t>
  </si>
  <si>
    <t>The TCEC17 League 1 Play-off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</si>
</sst>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0"/>
    <numFmt numFmtId="165" formatCode="0.0"/>
    <numFmt numFmtId="166" formatCode="0.000"/>
    <numFmt numFmtId="167" formatCode="00.0"/>
    <numFmt numFmtId="168" formatCode="\+000;\-000;0"/>
    <numFmt numFmtId="169" formatCode="00.00"/>
    <numFmt numFmtId="170" formatCode="000000"/>
    <numFmt numFmtId="171" formatCode="0.0000"/>
    <numFmt numFmtId="172" formatCode="\+0;\-0;\ 0"/>
    <numFmt numFmtId="173" formatCode="0.0%"/>
  </numFmts>
  <fonts count="3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8.5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9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.5"/>
      <color theme="0" tint="-0.499984740745262"/>
      <name val="Times New Roman"/>
      <family val="1"/>
    </font>
    <font>
      <sz val="8.5"/>
      <color theme="1"/>
      <name val="Calibri"/>
      <family val="2"/>
    </font>
    <font>
      <sz val="9"/>
      <color theme="0" tint="-0.24994659260841701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Times New Roman"/>
      <family val="1"/>
    </font>
    <font>
      <b/>
      <sz val="8.5"/>
      <color rgb="FFFF0000"/>
      <name val="Times New Roman"/>
      <family val="1"/>
    </font>
    <font>
      <sz val="9"/>
      <color rgb="FF000000"/>
      <name val="Times New Roman"/>
      <family val="1"/>
    </font>
    <font>
      <sz val="9"/>
      <color rgb="FF212529"/>
      <name val="Times New Roman"/>
      <family val="1"/>
    </font>
    <font>
      <sz val="11"/>
      <color theme="1"/>
      <name val="Times New Roman"/>
      <family val="2"/>
    </font>
    <font>
      <sz val="11"/>
      <color rgb="FFFF0000"/>
      <name val="Calibri"/>
      <family val="2"/>
      <scheme val="minor"/>
    </font>
    <font>
      <b/>
      <sz val="5"/>
      <color theme="1"/>
      <name val="Times New Roman"/>
      <family val="1"/>
    </font>
    <font>
      <u/>
      <sz val="9"/>
      <color theme="1"/>
      <name val="Times New Roman"/>
      <family val="1"/>
    </font>
    <font>
      <sz val="8.5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thin">
        <color theme="1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thin">
        <color theme="1"/>
      </top>
      <bottom style="thin">
        <color theme="1"/>
      </bottom>
      <diagonal/>
    </border>
    <border>
      <left/>
      <right style="medium">
        <color theme="0"/>
      </right>
      <top style="medium">
        <color theme="0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1"/>
      </bottom>
      <diagonal/>
    </border>
    <border>
      <left style="medium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1"/>
      </bottom>
      <diagonal/>
    </border>
    <border>
      <left style="thin">
        <color theme="0"/>
      </left>
      <right style="medium">
        <color theme="0"/>
      </right>
      <top/>
      <bottom style="thin">
        <color theme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1"/>
      </bottom>
      <diagonal/>
    </border>
    <border>
      <left style="thin">
        <color theme="0"/>
      </left>
      <right style="medium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0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7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9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165" fontId="3" fillId="0" borderId="4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64" fontId="4" fillId="3" borderId="44" xfId="0" applyNumberFormat="1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vertical="center" wrapText="1"/>
    </xf>
    <xf numFmtId="167" fontId="4" fillId="3" borderId="45" xfId="0" applyNumberFormat="1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164" fontId="4" fillId="3" borderId="52" xfId="0" applyNumberFormat="1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vertical="center" wrapText="1"/>
    </xf>
    <xf numFmtId="167" fontId="4" fillId="3" borderId="53" xfId="0" applyNumberFormat="1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1" fontId="4" fillId="3" borderId="45" xfId="0" applyNumberFormat="1" applyFont="1" applyFill="1" applyBorder="1" applyAlignment="1">
      <alignment horizontal="center" vertical="center" wrapText="1"/>
    </xf>
    <xf numFmtId="1" fontId="22" fillId="3" borderId="45" xfId="0" applyNumberFormat="1" applyFont="1" applyFill="1" applyBorder="1" applyAlignment="1">
      <alignment horizontal="center" vertical="center" wrapText="1"/>
    </xf>
    <xf numFmtId="1" fontId="22" fillId="3" borderId="53" xfId="0" applyNumberFormat="1" applyFont="1" applyFill="1" applyBorder="1" applyAlignment="1">
      <alignment horizontal="center" vertical="center" wrapText="1"/>
    </xf>
    <xf numFmtId="164" fontId="4" fillId="3" borderId="47" xfId="0" applyNumberFormat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vertical="center" wrapText="1"/>
    </xf>
    <xf numFmtId="167" fontId="4" fillId="3" borderId="48" xfId="0" applyNumberFormat="1" applyFont="1" applyFill="1" applyBorder="1" applyAlignment="1">
      <alignment horizontal="center" vertical="center" wrapText="1"/>
    </xf>
    <xf numFmtId="1" fontId="22" fillId="3" borderId="48" xfId="0" applyNumberFormat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49" fontId="7" fillId="0" borderId="7" xfId="0" quotePrefix="1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165" fontId="7" fillId="0" borderId="2" xfId="0" quotePrefix="1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70" fontId="7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/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57" xfId="0" applyNumberFormat="1" applyFont="1" applyFill="1" applyBorder="1" applyAlignment="1">
      <alignment horizontal="center"/>
    </xf>
    <xf numFmtId="21" fontId="0" fillId="0" borderId="57" xfId="0" applyNumberFormat="1" applyFont="1" applyFill="1" applyBorder="1" applyAlignment="1">
      <alignment horizontal="center"/>
    </xf>
    <xf numFmtId="0" fontId="0" fillId="0" borderId="58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9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9" fillId="0" borderId="0" xfId="0" applyFont="1" applyFill="1" applyAlignment="1">
      <alignment horizontal="left"/>
    </xf>
    <xf numFmtId="0" fontId="0" fillId="0" borderId="57" xfId="0" applyNumberFormat="1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1" fontId="0" fillId="0" borderId="0" xfId="0" applyNumberFormat="1" applyFill="1" applyAlignment="1">
      <alignment horizontal="center"/>
    </xf>
    <xf numFmtId="0" fontId="18" fillId="0" borderId="1" xfId="0" applyFont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4" fillId="0" borderId="0" xfId="0" applyFont="1" applyAlignment="1"/>
    <xf numFmtId="0" fontId="4" fillId="0" borderId="23" xfId="0" applyFont="1" applyBorder="1" applyAlignment="1"/>
    <xf numFmtId="0" fontId="4" fillId="0" borderId="22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>
      <alignment horizontal="center" textRotation="90"/>
    </xf>
    <xf numFmtId="0" fontId="4" fillId="0" borderId="23" xfId="0" applyNumberFormat="1" applyFont="1" applyBorder="1" applyAlignment="1">
      <alignment horizontal="center" textRotation="90"/>
    </xf>
    <xf numFmtId="0" fontId="4" fillId="0" borderId="2" xfId="0" applyFont="1" applyBorder="1" applyAlignment="1">
      <alignment textRotation="90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9" xfId="0" quotePrefix="1" applyFont="1" applyBorder="1" applyAlignment="1">
      <alignment horizontal="center" vertical="center"/>
    </xf>
    <xf numFmtId="0" fontId="29" fillId="0" borderId="1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19" fillId="0" borderId="57" xfId="0" applyNumberFormat="1" applyFont="1" applyBorder="1" applyAlignment="1">
      <alignment horizontal="center"/>
    </xf>
    <xf numFmtId="0" fontId="19" fillId="0" borderId="59" xfId="0" applyNumberFormat="1" applyFont="1" applyBorder="1" applyAlignment="1">
      <alignment horizontal="center"/>
    </xf>
    <xf numFmtId="0" fontId="19" fillId="0" borderId="58" xfId="0" applyNumberFormat="1" applyFont="1" applyBorder="1" applyAlignment="1">
      <alignment horizontal="center"/>
    </xf>
    <xf numFmtId="0" fontId="0" fillId="0" borderId="59" xfId="0" applyNumberFormat="1" applyFont="1" applyFill="1" applyBorder="1" applyAlignment="1">
      <alignment horizontal="center"/>
    </xf>
    <xf numFmtId="0" fontId="27" fillId="0" borderId="0" xfId="0" applyFont="1"/>
    <xf numFmtId="0" fontId="26" fillId="0" borderId="0" xfId="0" applyFont="1"/>
    <xf numFmtId="0" fontId="0" fillId="0" borderId="0" xfId="0" applyNumberFormat="1" applyFont="1" applyFill="1" applyBorder="1" applyAlignment="1">
      <alignment horizontal="center"/>
    </xf>
    <xf numFmtId="21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19" fillId="0" borderId="0" xfId="0" applyNumberFormat="1" applyFont="1" applyBorder="1" applyAlignment="1">
      <alignment horizontal="center"/>
    </xf>
    <xf numFmtId="4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1" fontId="5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0" borderId="7" xfId="0" quotePrefix="1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3" fillId="3" borderId="50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167" fontId="3" fillId="3" borderId="51" xfId="0" applyNumberFormat="1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center" vertical="center" wrapText="1"/>
    </xf>
    <xf numFmtId="49" fontId="4" fillId="3" borderId="48" xfId="0" quotePrefix="1" applyNumberFormat="1" applyFont="1" applyFill="1" applyBorder="1" applyAlignment="1">
      <alignment horizontal="center" vertical="center" wrapText="1"/>
    </xf>
    <xf numFmtId="49" fontId="4" fillId="3" borderId="48" xfId="0" applyNumberFormat="1" applyFont="1" applyFill="1" applyBorder="1" applyAlignment="1">
      <alignment horizontal="center" vertical="center" wrapText="1"/>
    </xf>
    <xf numFmtId="49" fontId="4" fillId="3" borderId="49" xfId="0" quotePrefix="1" applyNumberFormat="1" applyFont="1" applyFill="1" applyBorder="1" applyAlignment="1">
      <alignment horizontal="center" vertical="center" wrapText="1"/>
    </xf>
    <xf numFmtId="49" fontId="4" fillId="3" borderId="45" xfId="0" quotePrefix="1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 applyAlignment="1">
      <alignment horizontal="center" vertical="center" wrapText="1"/>
    </xf>
    <xf numFmtId="49" fontId="4" fillId="3" borderId="46" xfId="0" quotePrefix="1" applyNumberFormat="1" applyFont="1" applyFill="1" applyBorder="1" applyAlignment="1">
      <alignment horizontal="center" vertical="center" wrapText="1"/>
    </xf>
    <xf numFmtId="164" fontId="4" fillId="3" borderId="45" xfId="0" applyNumberFormat="1" applyFont="1" applyFill="1" applyBorder="1" applyAlignment="1">
      <alignment horizontal="center" vertical="center" wrapText="1"/>
    </xf>
    <xf numFmtId="49" fontId="4" fillId="3" borderId="4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49" fontId="4" fillId="3" borderId="53" xfId="0" quotePrefix="1" applyNumberFormat="1" applyFont="1" applyFill="1" applyBorder="1" applyAlignment="1">
      <alignment horizontal="center" vertical="center" wrapText="1"/>
    </xf>
    <xf numFmtId="164" fontId="4" fillId="3" borderId="53" xfId="0" applyNumberFormat="1" applyFont="1" applyFill="1" applyBorder="1" applyAlignment="1">
      <alignment horizontal="center" vertical="center" wrapText="1"/>
    </xf>
    <xf numFmtId="49" fontId="4" fillId="3" borderId="53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33" fillId="0" borderId="0" xfId="0" applyFont="1"/>
    <xf numFmtId="164" fontId="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2" fontId="3" fillId="3" borderId="51" xfId="0" applyNumberFormat="1" applyFont="1" applyFill="1" applyBorder="1" applyAlignment="1">
      <alignment horizontal="center" vertical="center"/>
    </xf>
    <xf numFmtId="2" fontId="4" fillId="3" borderId="48" xfId="0" applyNumberFormat="1" applyFont="1" applyFill="1" applyBorder="1" applyAlignment="1">
      <alignment horizontal="center" vertical="center" wrapText="1"/>
    </xf>
    <xf numFmtId="2" fontId="4" fillId="3" borderId="45" xfId="0" applyNumberFormat="1" applyFont="1" applyFill="1" applyBorder="1" applyAlignment="1">
      <alignment horizontal="center" vertical="center" wrapText="1"/>
    </xf>
    <xf numFmtId="2" fontId="4" fillId="3" borderId="5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6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8" fontId="3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172" fontId="4" fillId="0" borderId="2" xfId="0" applyNumberFormat="1" applyFont="1" applyBorder="1" applyAlignment="1">
      <alignment horizontal="center" vertical="center"/>
    </xf>
    <xf numFmtId="172" fontId="4" fillId="0" borderId="2" xfId="0" quotePrefix="1" applyNumberFormat="1" applyFont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 wrapText="1"/>
    </xf>
    <xf numFmtId="0" fontId="31" fillId="0" borderId="69" xfId="0" applyFont="1" applyFill="1" applyBorder="1" applyAlignment="1">
      <alignment horizontal="left" vertical="center" wrapText="1"/>
    </xf>
    <xf numFmtId="165" fontId="31" fillId="0" borderId="69" xfId="0" applyNumberFormat="1" applyFont="1" applyFill="1" applyBorder="1" applyAlignment="1">
      <alignment horizontal="center" vertical="center" wrapText="1"/>
    </xf>
    <xf numFmtId="2" fontId="31" fillId="0" borderId="69" xfId="0" applyNumberFormat="1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/>
    </xf>
    <xf numFmtId="0" fontId="4" fillId="0" borderId="69" xfId="0" quotePrefix="1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49" fontId="4" fillId="2" borderId="69" xfId="0" applyNumberFormat="1" applyFont="1" applyFill="1" applyBorder="1" applyAlignment="1">
      <alignment horizontal="center" vertical="center" wrapText="1"/>
    </xf>
    <xf numFmtId="172" fontId="4" fillId="0" borderId="69" xfId="0" applyNumberFormat="1" applyFont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172" fontId="4" fillId="0" borderId="7" xfId="0" applyNumberFormat="1" applyFont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/>
    </xf>
    <xf numFmtId="1" fontId="3" fillId="0" borderId="70" xfId="0" quotePrefix="1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9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10" fontId="4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7" fontId="4" fillId="0" borderId="22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9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68" fontId="4" fillId="0" borderId="2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4" fillId="0" borderId="7" xfId="0" applyNumberFormat="1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9" fontId="4" fillId="0" borderId="7" xfId="0" applyNumberFormat="1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2" fontId="4" fillId="0" borderId="61" xfId="0" applyNumberFormat="1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/>
    </xf>
    <xf numFmtId="2" fontId="4" fillId="0" borderId="62" xfId="0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24" fillId="0" borderId="2" xfId="0" quotePrefix="1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167" fontId="24" fillId="0" borderId="2" xfId="0" applyNumberFormat="1" applyFont="1" applyBorder="1" applyAlignment="1">
      <alignment horizontal="center" vertical="center"/>
    </xf>
    <xf numFmtId="2" fontId="24" fillId="0" borderId="62" xfId="0" applyNumberFormat="1" applyFont="1" applyBorder="1" applyAlignment="1">
      <alignment horizontal="center" vertical="center"/>
    </xf>
    <xf numFmtId="1" fontId="25" fillId="3" borderId="45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2" borderId="48" xfId="0" applyNumberFormat="1" applyFont="1" applyFill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/>
    </xf>
    <xf numFmtId="2" fontId="4" fillId="0" borderId="63" xfId="0" applyNumberFormat="1" applyFont="1" applyBorder="1" applyAlignment="1">
      <alignment horizontal="center" vertical="center"/>
    </xf>
    <xf numFmtId="1" fontId="4" fillId="3" borderId="53" xfId="0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9" fontId="3" fillId="0" borderId="10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1" fontId="22" fillId="3" borderId="60" xfId="0" applyNumberFormat="1" applyFont="1" applyFill="1" applyBorder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/>
    </xf>
    <xf numFmtId="168" fontId="4" fillId="0" borderId="3" xfId="0" applyNumberFormat="1" applyFont="1" applyBorder="1" applyAlignment="1">
      <alignment horizontal="center" vertical="center"/>
    </xf>
    <xf numFmtId="2" fontId="3" fillId="0" borderId="70" xfId="0" applyNumberFormat="1" applyFont="1" applyFill="1" applyBorder="1" applyAlignment="1">
      <alignment horizontal="center" vertical="center"/>
    </xf>
    <xf numFmtId="167" fontId="3" fillId="0" borderId="70" xfId="0" applyNumberFormat="1" applyFont="1" applyFill="1" applyBorder="1" applyAlignment="1">
      <alignment horizontal="center" vertical="center"/>
    </xf>
    <xf numFmtId="165" fontId="3" fillId="0" borderId="7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165" fontId="4" fillId="0" borderId="69" xfId="0" applyNumberFormat="1" applyFont="1" applyFill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64" fontId="4" fillId="0" borderId="2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73" fontId="4" fillId="0" borderId="2" xfId="0" quotePrefix="1" applyNumberFormat="1" applyFont="1" applyBorder="1" applyAlignment="1">
      <alignment horizontal="center" vertical="center"/>
    </xf>
    <xf numFmtId="173" fontId="4" fillId="0" borderId="3" xfId="0" quotePrefix="1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3" fontId="4" fillId="0" borderId="1" xfId="0" quotePrefix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left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3" xfId="0" quotePrefix="1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 textRotation="90"/>
    </xf>
    <xf numFmtId="0" fontId="4" fillId="0" borderId="34" xfId="0" applyNumberFormat="1" applyFont="1" applyBorder="1" applyAlignment="1">
      <alignment horizontal="center" vertical="center" textRotation="90"/>
    </xf>
    <xf numFmtId="0" fontId="4" fillId="0" borderId="35" xfId="0" applyNumberFormat="1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pane ySplit="9" topLeftCell="A10" activePane="bottomLeft" state="frozen"/>
      <selection pane="bottomLeft" activeCell="C17" sqref="C17"/>
    </sheetView>
  </sheetViews>
  <sheetFormatPr defaultRowHeight="14.4" x14ac:dyDescent="0.3"/>
  <cols>
    <col min="1" max="1" width="1.6640625" customWidth="1"/>
    <col min="2" max="2" width="3.6640625" style="53" customWidth="1"/>
    <col min="3" max="3" width="50.6640625" customWidth="1"/>
  </cols>
  <sheetData>
    <row r="1" spans="1:3" ht="18" x14ac:dyDescent="0.35">
      <c r="A1" s="1" t="s">
        <v>232</v>
      </c>
    </row>
    <row r="8" spans="1:3" s="95" customFormat="1" ht="15.6" x14ac:dyDescent="0.3">
      <c r="B8" s="96" t="s">
        <v>0</v>
      </c>
      <c r="C8" s="95" t="s">
        <v>234</v>
      </c>
    </row>
    <row r="10" spans="1:3" x14ac:dyDescent="0.3">
      <c r="B10" s="53">
        <v>0</v>
      </c>
      <c r="C10" t="s">
        <v>233</v>
      </c>
    </row>
    <row r="11" spans="1:3" x14ac:dyDescent="0.3">
      <c r="B11" s="53">
        <v>1</v>
      </c>
      <c r="C11" t="s">
        <v>235</v>
      </c>
    </row>
    <row r="12" spans="1:3" x14ac:dyDescent="0.3">
      <c r="B12" s="53">
        <v>2</v>
      </c>
      <c r="C12" t="s">
        <v>236</v>
      </c>
    </row>
    <row r="13" spans="1:3" x14ac:dyDescent="0.3">
      <c r="B13" s="53">
        <v>3</v>
      </c>
      <c r="C13" t="s">
        <v>237</v>
      </c>
    </row>
    <row r="14" spans="1:3" x14ac:dyDescent="0.3">
      <c r="B14" s="53">
        <v>4</v>
      </c>
      <c r="C14" t="s">
        <v>238</v>
      </c>
    </row>
    <row r="15" spans="1:3" x14ac:dyDescent="0.3">
      <c r="B15" s="53">
        <v>5</v>
      </c>
      <c r="C15" t="s">
        <v>239</v>
      </c>
    </row>
    <row r="16" spans="1:3" x14ac:dyDescent="0.3">
      <c r="B16" s="53">
        <v>6</v>
      </c>
      <c r="C16" t="s">
        <v>2571</v>
      </c>
    </row>
    <row r="17" spans="2:3" x14ac:dyDescent="0.3">
      <c r="B17" s="53">
        <v>7</v>
      </c>
      <c r="C17" t="s">
        <v>240</v>
      </c>
    </row>
    <row r="18" spans="2:3" x14ac:dyDescent="0.3">
      <c r="B18" s="53">
        <v>8</v>
      </c>
      <c r="C18" t="s">
        <v>241</v>
      </c>
    </row>
    <row r="19" spans="2:3" x14ac:dyDescent="0.3">
      <c r="B19" s="53">
        <v>9</v>
      </c>
      <c r="C19" t="s">
        <v>242</v>
      </c>
    </row>
    <row r="20" spans="2:3" x14ac:dyDescent="0.3">
      <c r="B20" s="53">
        <v>10</v>
      </c>
      <c r="C20" t="s">
        <v>243</v>
      </c>
    </row>
    <row r="23" spans="2:3" hidden="1" x14ac:dyDescent="0.3">
      <c r="B23" s="53" t="s">
        <v>244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workbookViewId="0">
      <pane ySplit="10" topLeftCell="A11" activePane="bottomLeft" state="frozen"/>
      <selection pane="bottomLeft" activeCell="G11" sqref="G11"/>
    </sheetView>
  </sheetViews>
  <sheetFormatPr defaultRowHeight="14.4" x14ac:dyDescent="0.3"/>
  <cols>
    <col min="1" max="1" width="1.6640625" customWidth="1"/>
    <col min="2" max="2" width="3.77734375" style="63" customWidth="1"/>
    <col min="3" max="3" width="3.6640625" style="169" customWidth="1"/>
    <col min="4" max="5" width="25.6640625" style="53" customWidth="1"/>
    <col min="6" max="6" width="9.6640625" style="53" customWidth="1"/>
    <col min="7" max="7" width="4.6640625" style="53" customWidth="1"/>
    <col min="8" max="8" width="6.6640625" style="53" customWidth="1"/>
    <col min="9" max="9" width="56.6640625" style="53" customWidth="1"/>
    <col min="10" max="10" width="7.6640625" style="53" customWidth="1"/>
    <col min="11" max="11" width="20.6640625" style="53" customWidth="1"/>
    <col min="12" max="12" width="16.6640625" style="53" customWidth="1"/>
    <col min="13" max="14" width="8.6640625" style="53" customWidth="1"/>
  </cols>
  <sheetData>
    <row r="1" spans="1:14" ht="18" x14ac:dyDescent="0.35">
      <c r="A1" s="1" t="s">
        <v>2523</v>
      </c>
    </row>
    <row r="5" spans="1:14" x14ac:dyDescent="0.3">
      <c r="E5" s="243" t="s">
        <v>2525</v>
      </c>
      <c r="F5" s="263">
        <f>3+H6*10/3600</f>
        <v>3.2824166666666668</v>
      </c>
    </row>
    <row r="6" spans="1:14" x14ac:dyDescent="0.3">
      <c r="E6" s="243" t="s">
        <v>2524</v>
      </c>
      <c r="F6" s="263">
        <f>3+5/60+29.25/3600</f>
        <v>3.0914583333333336</v>
      </c>
      <c r="H6" s="53">
        <f>H7/200</f>
        <v>101.67</v>
      </c>
    </row>
    <row r="7" spans="1:14" x14ac:dyDescent="0.3">
      <c r="F7" s="156">
        <f>SUM(F11:F110)/100</f>
        <v>0.12881145833333338</v>
      </c>
      <c r="H7" s="53">
        <f>SUM(H11:H110)*2-50</f>
        <v>20334</v>
      </c>
      <c r="J7" s="244"/>
    </row>
    <row r="9" spans="1:14" s="64" customFormat="1" x14ac:dyDescent="0.3">
      <c r="B9" s="65"/>
      <c r="C9" s="262"/>
      <c r="D9" s="240" t="s">
        <v>252</v>
      </c>
      <c r="E9" s="240" t="s">
        <v>251</v>
      </c>
      <c r="F9" s="240" t="s">
        <v>253</v>
      </c>
      <c r="G9" s="240" t="s">
        <v>254</v>
      </c>
      <c r="H9" s="240" t="s">
        <v>107</v>
      </c>
      <c r="I9" s="240" t="s">
        <v>255</v>
      </c>
      <c r="J9" s="240" t="s">
        <v>256</v>
      </c>
      <c r="K9" s="240" t="s">
        <v>257</v>
      </c>
      <c r="L9" s="240" t="s">
        <v>258</v>
      </c>
      <c r="M9" s="240" t="s">
        <v>1277</v>
      </c>
      <c r="N9" s="240" t="s">
        <v>1278</v>
      </c>
    </row>
    <row r="11" spans="1:14" x14ac:dyDescent="0.3">
      <c r="B11" s="63">
        <v>1</v>
      </c>
      <c r="C11" s="169">
        <v>0</v>
      </c>
      <c r="D11" s="53" t="s">
        <v>2379</v>
      </c>
      <c r="E11" s="53" t="s">
        <v>2120</v>
      </c>
      <c r="F11" s="156">
        <v>0.12381944444444444</v>
      </c>
      <c r="G11" s="53" t="s">
        <v>340</v>
      </c>
      <c r="H11" s="53">
        <v>73</v>
      </c>
      <c r="I11" s="53" t="s">
        <v>395</v>
      </c>
      <c r="J11" s="53" t="s">
        <v>67</v>
      </c>
      <c r="K11" s="53" t="s">
        <v>2420</v>
      </c>
      <c r="L11" s="53" t="s">
        <v>716</v>
      </c>
      <c r="M11" s="53">
        <v>0</v>
      </c>
      <c r="N11" s="53">
        <v>-0.03</v>
      </c>
    </row>
    <row r="12" spans="1:14" x14ac:dyDescent="0.3">
      <c r="B12" s="63">
        <v>2</v>
      </c>
      <c r="C12" s="169">
        <v>0</v>
      </c>
      <c r="D12" s="53" t="s">
        <v>2120</v>
      </c>
      <c r="E12" s="53" t="s">
        <v>2379</v>
      </c>
      <c r="F12" s="156">
        <v>8.3275462962962968E-2</v>
      </c>
      <c r="G12" s="53" t="s">
        <v>827</v>
      </c>
      <c r="H12" s="53">
        <v>39</v>
      </c>
      <c r="I12" s="53" t="s">
        <v>916</v>
      </c>
      <c r="J12" s="53" t="s">
        <v>67</v>
      </c>
      <c r="K12" s="53" t="s">
        <v>2421</v>
      </c>
      <c r="L12" s="53" t="s">
        <v>716</v>
      </c>
      <c r="M12" s="53">
        <v>7.0000000000000007E-2</v>
      </c>
      <c r="N12" s="53">
        <v>0</v>
      </c>
    </row>
    <row r="13" spans="1:14" x14ac:dyDescent="0.3">
      <c r="B13" s="63">
        <v>3</v>
      </c>
      <c r="C13" s="169">
        <v>-1</v>
      </c>
      <c r="D13" s="53" t="s">
        <v>2379</v>
      </c>
      <c r="E13" s="53" t="s">
        <v>2120</v>
      </c>
      <c r="F13" s="156">
        <v>9.9467592592592594E-2</v>
      </c>
      <c r="G13" s="53" t="s">
        <v>2138</v>
      </c>
      <c r="H13" s="53">
        <v>53</v>
      </c>
      <c r="I13" s="53" t="s">
        <v>2163</v>
      </c>
      <c r="J13" s="53" t="s">
        <v>3</v>
      </c>
      <c r="K13" s="53" t="s">
        <v>2422</v>
      </c>
      <c r="L13" s="53" t="s">
        <v>717</v>
      </c>
      <c r="M13" s="53" t="s">
        <v>733</v>
      </c>
      <c r="N13" s="53">
        <v>128</v>
      </c>
    </row>
    <row r="14" spans="1:14" x14ac:dyDescent="0.3">
      <c r="B14" s="63">
        <v>4</v>
      </c>
      <c r="C14" s="169">
        <v>0</v>
      </c>
      <c r="D14" s="53" t="s">
        <v>2120</v>
      </c>
      <c r="E14" s="53" t="s">
        <v>2379</v>
      </c>
      <c r="F14" s="156">
        <v>0.13791666666666666</v>
      </c>
      <c r="G14" s="53" t="s">
        <v>2138</v>
      </c>
      <c r="H14" s="53">
        <v>107</v>
      </c>
      <c r="I14" s="53" t="s">
        <v>2163</v>
      </c>
      <c r="J14" s="53" t="s">
        <v>3</v>
      </c>
      <c r="K14" s="53" t="s">
        <v>2423</v>
      </c>
      <c r="L14" s="53" t="s">
        <v>718</v>
      </c>
      <c r="M14" s="53">
        <v>128</v>
      </c>
      <c r="N14" s="53" t="s">
        <v>766</v>
      </c>
    </row>
    <row r="15" spans="1:14" x14ac:dyDescent="0.3">
      <c r="B15" s="63">
        <v>5</v>
      </c>
      <c r="C15" s="169">
        <v>0</v>
      </c>
      <c r="D15" s="53" t="s">
        <v>2379</v>
      </c>
      <c r="E15" s="53" t="s">
        <v>2120</v>
      </c>
      <c r="F15" s="156">
        <v>9.5671296296296296E-2</v>
      </c>
      <c r="G15" s="53" t="s">
        <v>2380</v>
      </c>
      <c r="H15" s="53">
        <v>49</v>
      </c>
      <c r="I15" s="53" t="s">
        <v>2394</v>
      </c>
      <c r="J15" s="53" t="s">
        <v>67</v>
      </c>
      <c r="K15" s="53" t="s">
        <v>2424</v>
      </c>
      <c r="L15" s="53" t="s">
        <v>718</v>
      </c>
      <c r="M15" s="53">
        <v>0</v>
      </c>
      <c r="N15" s="53">
        <v>-0.01</v>
      </c>
    </row>
    <row r="16" spans="1:14" x14ac:dyDescent="0.3">
      <c r="B16" s="63">
        <v>6</v>
      </c>
      <c r="C16" s="169">
        <v>0</v>
      </c>
      <c r="D16" s="53" t="s">
        <v>2120</v>
      </c>
      <c r="E16" s="53" t="s">
        <v>2379</v>
      </c>
      <c r="F16" s="156">
        <v>0.13054398148148147</v>
      </c>
      <c r="G16" s="53" t="s">
        <v>2380</v>
      </c>
      <c r="H16" s="53">
        <v>96</v>
      </c>
      <c r="I16" s="53" t="s">
        <v>2394</v>
      </c>
      <c r="J16" s="53" t="s">
        <v>67</v>
      </c>
      <c r="K16" s="53" t="s">
        <v>2425</v>
      </c>
      <c r="L16" s="53" t="s">
        <v>715</v>
      </c>
      <c r="M16" s="53">
        <v>0.02</v>
      </c>
      <c r="N16" s="53">
        <v>0</v>
      </c>
    </row>
    <row r="17" spans="2:14" x14ac:dyDescent="0.3">
      <c r="B17" s="63">
        <v>7</v>
      </c>
      <c r="C17" s="169">
        <v>-1</v>
      </c>
      <c r="D17" s="53" t="s">
        <v>2379</v>
      </c>
      <c r="E17" s="53" t="s">
        <v>2120</v>
      </c>
      <c r="F17" s="156">
        <v>0.1355787037037037</v>
      </c>
      <c r="G17" s="53" t="s">
        <v>2381</v>
      </c>
      <c r="H17" s="53">
        <v>93</v>
      </c>
      <c r="I17" s="53" t="s">
        <v>2395</v>
      </c>
      <c r="J17" s="53" t="s">
        <v>3</v>
      </c>
      <c r="K17" s="53" t="s">
        <v>2426</v>
      </c>
      <c r="L17" s="53" t="s">
        <v>720</v>
      </c>
      <c r="M17" s="53" t="s">
        <v>728</v>
      </c>
      <c r="N17" s="53">
        <v>0</v>
      </c>
    </row>
    <row r="18" spans="2:14" x14ac:dyDescent="0.3">
      <c r="B18" s="63">
        <v>8</v>
      </c>
      <c r="C18" s="169">
        <v>-1</v>
      </c>
      <c r="D18" s="53" t="s">
        <v>2120</v>
      </c>
      <c r="E18" s="53" t="s">
        <v>2379</v>
      </c>
      <c r="F18" s="156">
        <v>0.1233449074074074</v>
      </c>
      <c r="G18" s="53" t="s">
        <v>2381</v>
      </c>
      <c r="H18" s="53">
        <v>66</v>
      </c>
      <c r="I18" s="53" t="s">
        <v>2396</v>
      </c>
      <c r="J18" s="53" t="s">
        <v>67</v>
      </c>
      <c r="K18" s="53" t="s">
        <v>2427</v>
      </c>
      <c r="L18" s="53" t="s">
        <v>718</v>
      </c>
      <c r="M18" s="53">
        <v>0</v>
      </c>
      <c r="N18" s="53">
        <v>0</v>
      </c>
    </row>
    <row r="19" spans="2:14" x14ac:dyDescent="0.3">
      <c r="B19" s="63">
        <v>9</v>
      </c>
      <c r="C19" s="169">
        <v>-1</v>
      </c>
      <c r="D19" s="53" t="s">
        <v>2379</v>
      </c>
      <c r="E19" s="53" t="s">
        <v>2120</v>
      </c>
      <c r="F19" s="156">
        <v>0.13641203703703705</v>
      </c>
      <c r="G19" s="53" t="s">
        <v>2137</v>
      </c>
      <c r="H19" s="53">
        <v>105</v>
      </c>
      <c r="I19" s="53" t="s">
        <v>397</v>
      </c>
      <c r="J19" s="53" t="s">
        <v>67</v>
      </c>
      <c r="K19" s="53" t="s">
        <v>2428</v>
      </c>
      <c r="L19" s="53" t="s">
        <v>714</v>
      </c>
      <c r="M19" s="53">
        <v>0</v>
      </c>
      <c r="N19" s="53">
        <v>0</v>
      </c>
    </row>
    <row r="20" spans="2:14" x14ac:dyDescent="0.3">
      <c r="B20" s="63">
        <v>10</v>
      </c>
      <c r="C20" s="169">
        <v>-1</v>
      </c>
      <c r="D20" s="53" t="s">
        <v>2120</v>
      </c>
      <c r="E20" s="53" t="s">
        <v>2379</v>
      </c>
      <c r="F20" s="156">
        <v>0.13987268518518517</v>
      </c>
      <c r="G20" s="53" t="s">
        <v>2137</v>
      </c>
      <c r="H20" s="53">
        <v>118</v>
      </c>
      <c r="I20" s="53" t="s">
        <v>397</v>
      </c>
      <c r="J20" s="53" t="s">
        <v>67</v>
      </c>
      <c r="K20" s="53" t="s">
        <v>2429</v>
      </c>
      <c r="L20" s="53" t="s">
        <v>718</v>
      </c>
      <c r="M20" s="53">
        <v>0</v>
      </c>
      <c r="N20" s="53">
        <v>0</v>
      </c>
    </row>
    <row r="21" spans="2:14" x14ac:dyDescent="0.3">
      <c r="B21" s="63">
        <v>11</v>
      </c>
      <c r="C21" s="169">
        <v>-1</v>
      </c>
      <c r="D21" s="53" t="s">
        <v>2379</v>
      </c>
      <c r="E21" s="53" t="s">
        <v>2120</v>
      </c>
      <c r="F21" s="156">
        <v>8.3113425925925924E-2</v>
      </c>
      <c r="G21" s="53" t="s">
        <v>2382</v>
      </c>
      <c r="H21" s="53">
        <v>40</v>
      </c>
      <c r="I21" s="53" t="s">
        <v>2397</v>
      </c>
      <c r="J21" s="53" t="s">
        <v>67</v>
      </c>
      <c r="K21" s="53" t="s">
        <v>2430</v>
      </c>
      <c r="L21" s="53" t="s">
        <v>716</v>
      </c>
      <c r="M21" s="53">
        <v>0</v>
      </c>
      <c r="N21" s="53">
        <v>0</v>
      </c>
    </row>
    <row r="22" spans="2:14" x14ac:dyDescent="0.3">
      <c r="B22" s="63">
        <v>12</v>
      </c>
      <c r="C22" s="169">
        <v>0</v>
      </c>
      <c r="D22" s="53" t="s">
        <v>2120</v>
      </c>
      <c r="E22" s="53" t="s">
        <v>2379</v>
      </c>
      <c r="F22" s="156">
        <v>0.14833333333333334</v>
      </c>
      <c r="G22" s="53" t="s">
        <v>2382</v>
      </c>
      <c r="H22" s="53">
        <v>180</v>
      </c>
      <c r="I22" s="53" t="s">
        <v>2397</v>
      </c>
      <c r="J22" s="53" t="s">
        <v>3</v>
      </c>
      <c r="K22" s="53" t="s">
        <v>2431</v>
      </c>
      <c r="L22" s="53" t="s">
        <v>718</v>
      </c>
      <c r="M22" s="53">
        <v>128</v>
      </c>
      <c r="N22" s="53" t="s">
        <v>1926</v>
      </c>
    </row>
    <row r="23" spans="2:14" x14ac:dyDescent="0.3">
      <c r="B23" s="63">
        <v>13</v>
      </c>
      <c r="C23" s="169">
        <v>0</v>
      </c>
      <c r="D23" s="53" t="s">
        <v>2379</v>
      </c>
      <c r="E23" s="53" t="s">
        <v>2120</v>
      </c>
      <c r="F23" s="156">
        <v>0.14333333333333334</v>
      </c>
      <c r="G23" s="53" t="s">
        <v>1314</v>
      </c>
      <c r="H23" s="53">
        <v>146</v>
      </c>
      <c r="I23" s="53" t="s">
        <v>2398</v>
      </c>
      <c r="J23" s="53" t="s">
        <v>67</v>
      </c>
      <c r="K23" s="53" t="s">
        <v>2432</v>
      </c>
      <c r="L23" s="53" t="s">
        <v>716</v>
      </c>
      <c r="M23" s="53">
        <v>0</v>
      </c>
      <c r="N23" s="53">
        <v>0.03</v>
      </c>
    </row>
    <row r="24" spans="2:14" x14ac:dyDescent="0.3">
      <c r="B24" s="63">
        <v>14</v>
      </c>
      <c r="C24" s="169">
        <v>1</v>
      </c>
      <c r="D24" s="53" t="s">
        <v>2120</v>
      </c>
      <c r="E24" s="53" t="s">
        <v>2379</v>
      </c>
      <c r="F24" s="156">
        <v>0.13526620370370371</v>
      </c>
      <c r="G24" s="53" t="s">
        <v>1314</v>
      </c>
      <c r="H24" s="53">
        <v>86</v>
      </c>
      <c r="I24" s="53" t="s">
        <v>2398</v>
      </c>
      <c r="J24" s="53" t="s">
        <v>3</v>
      </c>
      <c r="K24" s="53" t="s">
        <v>2433</v>
      </c>
      <c r="L24" s="53" t="s">
        <v>717</v>
      </c>
      <c r="M24" s="53">
        <v>46.27</v>
      </c>
      <c r="N24" s="53" t="s">
        <v>1939</v>
      </c>
    </row>
    <row r="25" spans="2:14" x14ac:dyDescent="0.3">
      <c r="B25" s="63">
        <v>15</v>
      </c>
      <c r="C25" s="169">
        <v>1</v>
      </c>
      <c r="D25" s="53" t="s">
        <v>2379</v>
      </c>
      <c r="E25" s="53" t="s">
        <v>2120</v>
      </c>
      <c r="F25" s="156">
        <v>7.4768518518518512E-2</v>
      </c>
      <c r="G25" s="53" t="s">
        <v>341</v>
      </c>
      <c r="H25" s="53">
        <v>35</v>
      </c>
      <c r="I25" s="53" t="s">
        <v>445</v>
      </c>
      <c r="J25" s="53" t="s">
        <v>67</v>
      </c>
      <c r="K25" s="53" t="s">
        <v>2434</v>
      </c>
      <c r="L25" s="53" t="s">
        <v>716</v>
      </c>
      <c r="M25" s="53">
        <v>0</v>
      </c>
      <c r="N25" s="53">
        <v>0.01</v>
      </c>
    </row>
    <row r="26" spans="2:14" x14ac:dyDescent="0.3">
      <c r="B26" s="63">
        <v>16</v>
      </c>
      <c r="C26" s="169">
        <v>0</v>
      </c>
      <c r="D26" s="53" t="s">
        <v>2120</v>
      </c>
      <c r="E26" s="53" t="s">
        <v>2379</v>
      </c>
      <c r="F26" s="156">
        <v>0.15269675925925927</v>
      </c>
      <c r="G26" s="53" t="s">
        <v>341</v>
      </c>
      <c r="H26" s="53">
        <v>196</v>
      </c>
      <c r="I26" s="53" t="s">
        <v>445</v>
      </c>
      <c r="J26" s="53" t="s">
        <v>4</v>
      </c>
      <c r="K26" s="53" t="s">
        <v>2435</v>
      </c>
      <c r="L26" s="53" t="s">
        <v>717</v>
      </c>
      <c r="M26" s="53">
        <v>0</v>
      </c>
      <c r="N26" s="53" t="s">
        <v>769</v>
      </c>
    </row>
    <row r="27" spans="2:14" x14ac:dyDescent="0.3">
      <c r="B27" s="63">
        <v>17</v>
      </c>
      <c r="C27" s="169">
        <v>0</v>
      </c>
      <c r="D27" s="53" t="s">
        <v>2379</v>
      </c>
      <c r="E27" s="53" t="s">
        <v>2120</v>
      </c>
      <c r="F27" s="156">
        <v>0.13278935185185184</v>
      </c>
      <c r="G27" s="53" t="s">
        <v>829</v>
      </c>
      <c r="H27" s="53">
        <v>75</v>
      </c>
      <c r="I27" s="53" t="s">
        <v>2399</v>
      </c>
      <c r="J27" s="53" t="s">
        <v>67</v>
      </c>
      <c r="K27" s="53" t="s">
        <v>2436</v>
      </c>
      <c r="L27" s="53" t="s">
        <v>716</v>
      </c>
      <c r="M27" s="53">
        <v>0</v>
      </c>
      <c r="N27" s="53">
        <v>-0.02</v>
      </c>
    </row>
    <row r="28" spans="2:14" x14ac:dyDescent="0.3">
      <c r="B28" s="63">
        <v>18</v>
      </c>
      <c r="C28" s="169">
        <v>0</v>
      </c>
      <c r="D28" s="53" t="s">
        <v>2120</v>
      </c>
      <c r="E28" s="53" t="s">
        <v>2379</v>
      </c>
      <c r="F28" s="156">
        <v>0.14901620370370369</v>
      </c>
      <c r="G28" s="53" t="s">
        <v>829</v>
      </c>
      <c r="H28" s="53">
        <v>110</v>
      </c>
      <c r="I28" s="53" t="s">
        <v>2399</v>
      </c>
      <c r="J28" s="53" t="s">
        <v>67</v>
      </c>
      <c r="K28" s="53" t="s">
        <v>2437</v>
      </c>
      <c r="L28" s="53" t="s">
        <v>716</v>
      </c>
      <c r="M28" s="53">
        <v>0.01</v>
      </c>
      <c r="N28" s="53">
        <v>0</v>
      </c>
    </row>
    <row r="29" spans="2:14" x14ac:dyDescent="0.3">
      <c r="B29" s="63">
        <v>19</v>
      </c>
      <c r="C29" s="169">
        <v>0</v>
      </c>
      <c r="D29" s="53" t="s">
        <v>2379</v>
      </c>
      <c r="E29" s="53" t="s">
        <v>2120</v>
      </c>
      <c r="F29" s="156">
        <v>0.12847222222222224</v>
      </c>
      <c r="G29" s="53" t="s">
        <v>323</v>
      </c>
      <c r="H29" s="53">
        <v>68</v>
      </c>
      <c r="I29" s="53" t="s">
        <v>385</v>
      </c>
      <c r="J29" s="53" t="s">
        <v>67</v>
      </c>
      <c r="K29" s="53" t="s">
        <v>2438</v>
      </c>
      <c r="L29" s="53" t="s">
        <v>716</v>
      </c>
      <c r="M29" s="53">
        <v>0</v>
      </c>
      <c r="N29" s="53">
        <v>-0.06</v>
      </c>
    </row>
    <row r="30" spans="2:14" x14ac:dyDescent="0.3">
      <c r="B30" s="63">
        <v>20</v>
      </c>
      <c r="C30" s="169">
        <v>0</v>
      </c>
      <c r="D30" s="53" t="s">
        <v>2120</v>
      </c>
      <c r="E30" s="53" t="s">
        <v>2379</v>
      </c>
      <c r="F30" s="156">
        <v>0.14348379629629629</v>
      </c>
      <c r="G30" s="53" t="s">
        <v>323</v>
      </c>
      <c r="H30" s="53">
        <v>153</v>
      </c>
      <c r="I30" s="53" t="s">
        <v>385</v>
      </c>
      <c r="J30" s="53" t="s">
        <v>67</v>
      </c>
      <c r="K30" s="53" t="s">
        <v>2439</v>
      </c>
      <c r="L30" s="53" t="s">
        <v>718</v>
      </c>
      <c r="M30" s="53">
        <v>0</v>
      </c>
      <c r="N30" s="53">
        <v>0</v>
      </c>
    </row>
    <row r="31" spans="2:14" x14ac:dyDescent="0.3">
      <c r="B31" s="63">
        <v>21</v>
      </c>
      <c r="C31" s="169">
        <v>0</v>
      </c>
      <c r="D31" s="53" t="s">
        <v>2379</v>
      </c>
      <c r="E31" s="53" t="s">
        <v>2120</v>
      </c>
      <c r="F31" s="156">
        <v>9.9918981481481484E-2</v>
      </c>
      <c r="G31" s="53" t="s">
        <v>2383</v>
      </c>
      <c r="H31" s="53">
        <v>49</v>
      </c>
      <c r="I31" s="53" t="s">
        <v>2400</v>
      </c>
      <c r="J31" s="53" t="s">
        <v>67</v>
      </c>
      <c r="K31" s="53" t="s">
        <v>2440</v>
      </c>
      <c r="L31" s="53" t="s">
        <v>718</v>
      </c>
      <c r="M31" s="53">
        <v>0</v>
      </c>
      <c r="N31" s="53">
        <v>0</v>
      </c>
    </row>
    <row r="32" spans="2:14" x14ac:dyDescent="0.3">
      <c r="B32" s="63">
        <v>22</v>
      </c>
      <c r="C32" s="169">
        <v>0</v>
      </c>
      <c r="D32" s="53" t="s">
        <v>2120</v>
      </c>
      <c r="E32" s="53" t="s">
        <v>2379</v>
      </c>
      <c r="F32" s="156">
        <v>0.14077546296296298</v>
      </c>
      <c r="G32" s="53" t="s">
        <v>2383</v>
      </c>
      <c r="H32" s="53">
        <v>138</v>
      </c>
      <c r="I32" s="53" t="s">
        <v>2400</v>
      </c>
      <c r="J32" s="53" t="s">
        <v>67</v>
      </c>
      <c r="K32" s="53" t="s">
        <v>2441</v>
      </c>
      <c r="L32" s="53" t="s">
        <v>718</v>
      </c>
      <c r="M32" s="53">
        <v>0</v>
      </c>
      <c r="N32" s="53">
        <v>0</v>
      </c>
    </row>
    <row r="33" spans="2:14" x14ac:dyDescent="0.3">
      <c r="B33" s="63">
        <v>23</v>
      </c>
      <c r="C33" s="169">
        <v>0</v>
      </c>
      <c r="D33" s="53" t="s">
        <v>2379</v>
      </c>
      <c r="E33" s="53" t="s">
        <v>2120</v>
      </c>
      <c r="F33" s="156">
        <v>0.1122337962962963</v>
      </c>
      <c r="G33" s="53" t="s">
        <v>2384</v>
      </c>
      <c r="H33" s="53">
        <v>50</v>
      </c>
      <c r="I33" s="53" t="s">
        <v>2401</v>
      </c>
      <c r="J33" s="53" t="s">
        <v>67</v>
      </c>
      <c r="K33" s="53" t="s">
        <v>2442</v>
      </c>
      <c r="L33" s="53" t="s">
        <v>716</v>
      </c>
      <c r="M33" s="53">
        <v>0</v>
      </c>
      <c r="N33" s="53">
        <v>0.01</v>
      </c>
    </row>
    <row r="34" spans="2:14" x14ac:dyDescent="0.3">
      <c r="B34" s="63">
        <v>24</v>
      </c>
      <c r="C34" s="169">
        <v>0</v>
      </c>
      <c r="D34" s="53" t="s">
        <v>2120</v>
      </c>
      <c r="E34" s="53" t="s">
        <v>2379</v>
      </c>
      <c r="F34" s="156">
        <v>0.12005787037037037</v>
      </c>
      <c r="G34" s="53" t="s">
        <v>2384</v>
      </c>
      <c r="H34" s="53">
        <v>63</v>
      </c>
      <c r="I34" s="53" t="s">
        <v>2401</v>
      </c>
      <c r="J34" s="53" t="s">
        <v>67</v>
      </c>
      <c r="K34" s="53" t="s">
        <v>2443</v>
      </c>
      <c r="L34" s="53" t="s">
        <v>716</v>
      </c>
      <c r="M34" s="53">
        <v>0.06</v>
      </c>
      <c r="N34" s="53">
        <v>0</v>
      </c>
    </row>
    <row r="35" spans="2:14" x14ac:dyDescent="0.3">
      <c r="B35" s="63">
        <v>25</v>
      </c>
      <c r="C35" s="169">
        <v>0</v>
      </c>
      <c r="D35" s="53" t="s">
        <v>2379</v>
      </c>
      <c r="E35" s="53" t="s">
        <v>2120</v>
      </c>
      <c r="F35" s="156">
        <v>0.12046296296296295</v>
      </c>
      <c r="G35" s="53" t="s">
        <v>2135</v>
      </c>
      <c r="H35" s="53">
        <v>56</v>
      </c>
      <c r="I35" s="53" t="s">
        <v>2402</v>
      </c>
      <c r="J35" s="53" t="s">
        <v>67</v>
      </c>
      <c r="K35" s="53" t="s">
        <v>2444</v>
      </c>
      <c r="L35" s="53" t="s">
        <v>716</v>
      </c>
      <c r="M35" s="53">
        <v>0</v>
      </c>
      <c r="N35" s="53">
        <v>-0.01</v>
      </c>
    </row>
    <row r="36" spans="2:14" x14ac:dyDescent="0.3">
      <c r="B36" s="63">
        <v>26</v>
      </c>
      <c r="C36" s="169">
        <v>1</v>
      </c>
      <c r="D36" s="53" t="s">
        <v>2120</v>
      </c>
      <c r="E36" s="53" t="s">
        <v>2379</v>
      </c>
      <c r="F36" s="156">
        <v>0.14928240740740742</v>
      </c>
      <c r="G36" s="53" t="s">
        <v>2135</v>
      </c>
      <c r="H36" s="53">
        <v>181</v>
      </c>
      <c r="I36" s="53" t="s">
        <v>2402</v>
      </c>
      <c r="J36" s="53" t="s">
        <v>3</v>
      </c>
      <c r="K36" s="53" t="s">
        <v>2445</v>
      </c>
      <c r="L36" s="53" t="s">
        <v>718</v>
      </c>
      <c r="M36" s="53">
        <v>128</v>
      </c>
      <c r="N36" s="53">
        <v>2.65</v>
      </c>
    </row>
    <row r="37" spans="2:14" x14ac:dyDescent="0.3">
      <c r="B37" s="63">
        <v>27</v>
      </c>
      <c r="C37" s="169">
        <v>0</v>
      </c>
      <c r="D37" s="53" t="s">
        <v>2379</v>
      </c>
      <c r="E37" s="53" t="s">
        <v>2120</v>
      </c>
      <c r="F37" s="156">
        <v>0.13484953703703703</v>
      </c>
      <c r="G37" s="53" t="s">
        <v>308</v>
      </c>
      <c r="H37" s="53">
        <v>96</v>
      </c>
      <c r="I37" s="53" t="s">
        <v>2403</v>
      </c>
      <c r="J37" s="53" t="s">
        <v>3</v>
      </c>
      <c r="K37" s="53" t="s">
        <v>2446</v>
      </c>
      <c r="L37" s="53" t="s">
        <v>720</v>
      </c>
      <c r="M37" s="53" t="s">
        <v>728</v>
      </c>
      <c r="N37" s="53">
        <v>128</v>
      </c>
    </row>
    <row r="38" spans="2:14" x14ac:dyDescent="0.3">
      <c r="B38" s="63">
        <v>28</v>
      </c>
      <c r="C38" s="169">
        <v>1</v>
      </c>
      <c r="D38" s="53" t="s">
        <v>2120</v>
      </c>
      <c r="E38" s="53" t="s">
        <v>2379</v>
      </c>
      <c r="F38" s="156">
        <v>0.14789351851851854</v>
      </c>
      <c r="G38" s="53" t="s">
        <v>308</v>
      </c>
      <c r="H38" s="53">
        <v>181</v>
      </c>
      <c r="I38" s="53" t="s">
        <v>2403</v>
      </c>
      <c r="J38" s="53" t="s">
        <v>3</v>
      </c>
      <c r="K38" s="53" t="s">
        <v>2447</v>
      </c>
      <c r="L38" s="53" t="s">
        <v>718</v>
      </c>
      <c r="M38" s="53">
        <v>128</v>
      </c>
      <c r="N38" s="53" t="s">
        <v>1939</v>
      </c>
    </row>
    <row r="39" spans="2:14" x14ac:dyDescent="0.3">
      <c r="B39" s="63">
        <v>29</v>
      </c>
      <c r="C39" s="169">
        <v>0</v>
      </c>
      <c r="D39" s="53" t="s">
        <v>2379</v>
      </c>
      <c r="E39" s="53" t="s">
        <v>2120</v>
      </c>
      <c r="F39" s="156">
        <v>0.12905092592592593</v>
      </c>
      <c r="G39" s="53" t="s">
        <v>838</v>
      </c>
      <c r="H39" s="53">
        <v>89</v>
      </c>
      <c r="I39" s="53" t="s">
        <v>932</v>
      </c>
      <c r="J39" s="53" t="s">
        <v>3</v>
      </c>
      <c r="K39" s="53" t="s">
        <v>2448</v>
      </c>
      <c r="L39" s="53" t="s">
        <v>720</v>
      </c>
      <c r="M39" s="53" t="s">
        <v>728</v>
      </c>
      <c r="N39" s="53">
        <v>128</v>
      </c>
    </row>
    <row r="40" spans="2:14" x14ac:dyDescent="0.3">
      <c r="B40" s="63">
        <v>30</v>
      </c>
      <c r="C40" s="169">
        <v>0</v>
      </c>
      <c r="D40" s="53" t="s">
        <v>2120</v>
      </c>
      <c r="E40" s="53" t="s">
        <v>2379</v>
      </c>
      <c r="F40" s="156">
        <v>0.14638888888888887</v>
      </c>
      <c r="G40" s="53" t="s">
        <v>838</v>
      </c>
      <c r="H40" s="53">
        <v>117</v>
      </c>
      <c r="I40" s="53" t="s">
        <v>932</v>
      </c>
      <c r="J40" s="53" t="s">
        <v>67</v>
      </c>
      <c r="K40" s="53" t="s">
        <v>2449</v>
      </c>
      <c r="L40" s="53" t="s">
        <v>718</v>
      </c>
      <c r="M40" s="53">
        <v>0</v>
      </c>
      <c r="N40" s="53">
        <v>0</v>
      </c>
    </row>
    <row r="41" spans="2:14" x14ac:dyDescent="0.3">
      <c r="B41" s="63">
        <v>31</v>
      </c>
      <c r="C41" s="169">
        <v>0</v>
      </c>
      <c r="D41" s="53" t="s">
        <v>2379</v>
      </c>
      <c r="E41" s="53" t="s">
        <v>2120</v>
      </c>
      <c r="F41" s="156">
        <v>0.14395833333333333</v>
      </c>
      <c r="G41" s="53" t="s">
        <v>822</v>
      </c>
      <c r="H41" s="53">
        <v>139</v>
      </c>
      <c r="I41" s="53" t="s">
        <v>2404</v>
      </c>
      <c r="J41" s="53" t="s">
        <v>67</v>
      </c>
      <c r="K41" s="53" t="s">
        <v>2450</v>
      </c>
      <c r="L41" s="53" t="s">
        <v>716</v>
      </c>
      <c r="M41" s="53">
        <v>0</v>
      </c>
      <c r="N41" s="53">
        <v>0.02</v>
      </c>
    </row>
    <row r="42" spans="2:14" x14ac:dyDescent="0.3">
      <c r="B42" s="63">
        <v>32</v>
      </c>
      <c r="C42" s="169">
        <v>0</v>
      </c>
      <c r="D42" s="53" t="s">
        <v>2120</v>
      </c>
      <c r="E42" s="53" t="s">
        <v>2379</v>
      </c>
      <c r="F42" s="156">
        <v>0.15069444444444444</v>
      </c>
      <c r="G42" s="53" t="s">
        <v>840</v>
      </c>
      <c r="H42" s="53">
        <v>187</v>
      </c>
      <c r="I42" s="53" t="s">
        <v>934</v>
      </c>
      <c r="J42" s="53" t="s">
        <v>67</v>
      </c>
      <c r="K42" s="53" t="s">
        <v>2451</v>
      </c>
      <c r="L42" s="53" t="s">
        <v>718</v>
      </c>
      <c r="M42" s="53">
        <v>0</v>
      </c>
      <c r="N42" s="53">
        <v>0</v>
      </c>
    </row>
    <row r="43" spans="2:14" x14ac:dyDescent="0.3">
      <c r="B43" s="63">
        <v>33</v>
      </c>
      <c r="C43" s="169">
        <v>-1</v>
      </c>
      <c r="D43" s="53" t="s">
        <v>2379</v>
      </c>
      <c r="E43" s="53" t="s">
        <v>2120</v>
      </c>
      <c r="F43" s="156">
        <v>0.12092592592592592</v>
      </c>
      <c r="G43" s="53" t="s">
        <v>867</v>
      </c>
      <c r="H43" s="53">
        <v>63</v>
      </c>
      <c r="I43" s="53" t="s">
        <v>966</v>
      </c>
      <c r="J43" s="53" t="s">
        <v>3</v>
      </c>
      <c r="K43" s="53" t="s">
        <v>2452</v>
      </c>
      <c r="L43" s="53" t="s">
        <v>718</v>
      </c>
      <c r="M43" s="53" t="s">
        <v>2353</v>
      </c>
      <c r="N43" s="53">
        <v>128</v>
      </c>
    </row>
    <row r="44" spans="2:14" x14ac:dyDescent="0.3">
      <c r="B44" s="63">
        <v>34</v>
      </c>
      <c r="C44" s="169">
        <v>0</v>
      </c>
      <c r="D44" s="53" t="s">
        <v>2120</v>
      </c>
      <c r="E44" s="53" t="s">
        <v>2379</v>
      </c>
      <c r="F44" s="156">
        <v>0.13525462962962961</v>
      </c>
      <c r="G44" s="53" t="s">
        <v>867</v>
      </c>
      <c r="H44" s="53">
        <v>93</v>
      </c>
      <c r="I44" s="53" t="s">
        <v>966</v>
      </c>
      <c r="J44" s="53" t="s">
        <v>3</v>
      </c>
      <c r="K44" s="53" t="s">
        <v>2453</v>
      </c>
      <c r="L44" s="53" t="s">
        <v>718</v>
      </c>
      <c r="M44" s="53">
        <v>128</v>
      </c>
      <c r="N44" s="53" t="s">
        <v>778</v>
      </c>
    </row>
    <row r="45" spans="2:14" x14ac:dyDescent="0.3">
      <c r="B45" s="63">
        <v>35</v>
      </c>
      <c r="C45" s="169">
        <v>0</v>
      </c>
      <c r="D45" s="53" t="s">
        <v>2379</v>
      </c>
      <c r="E45" s="53" t="s">
        <v>2120</v>
      </c>
      <c r="F45" s="156">
        <v>0.13591435185185186</v>
      </c>
      <c r="G45" s="53" t="s">
        <v>2385</v>
      </c>
      <c r="H45" s="53">
        <v>101</v>
      </c>
      <c r="I45" s="53" t="s">
        <v>2405</v>
      </c>
      <c r="J45" s="53" t="s">
        <v>67</v>
      </c>
      <c r="K45" s="53" t="s">
        <v>2454</v>
      </c>
      <c r="L45" s="53" t="s">
        <v>716</v>
      </c>
      <c r="M45" s="53">
        <v>0</v>
      </c>
      <c r="N45" s="53">
        <v>0.04</v>
      </c>
    </row>
    <row r="46" spans="2:14" x14ac:dyDescent="0.3">
      <c r="B46" s="63">
        <v>36</v>
      </c>
      <c r="C46" s="169">
        <v>1</v>
      </c>
      <c r="D46" s="53" t="s">
        <v>2120</v>
      </c>
      <c r="E46" s="53" t="s">
        <v>2379</v>
      </c>
      <c r="F46" s="156">
        <v>0.13313657407407406</v>
      </c>
      <c r="G46" s="53" t="s">
        <v>2386</v>
      </c>
      <c r="H46" s="53">
        <v>76</v>
      </c>
      <c r="I46" s="53" t="s">
        <v>2406</v>
      </c>
      <c r="J46" s="53" t="s">
        <v>3</v>
      </c>
      <c r="K46" s="53" t="s">
        <v>2455</v>
      </c>
      <c r="L46" s="53" t="s">
        <v>718</v>
      </c>
      <c r="M46" s="53">
        <v>128</v>
      </c>
      <c r="N46" s="53" t="s">
        <v>2520</v>
      </c>
    </row>
    <row r="47" spans="2:14" x14ac:dyDescent="0.3">
      <c r="B47" s="63">
        <v>37</v>
      </c>
      <c r="C47" s="169">
        <v>1</v>
      </c>
      <c r="D47" s="53" t="s">
        <v>2379</v>
      </c>
      <c r="E47" s="53" t="s">
        <v>2120</v>
      </c>
      <c r="F47" s="156">
        <v>0.1075</v>
      </c>
      <c r="G47" s="53" t="s">
        <v>343</v>
      </c>
      <c r="H47" s="53">
        <v>47</v>
      </c>
      <c r="I47" s="53" t="s">
        <v>384</v>
      </c>
      <c r="J47" s="53" t="s">
        <v>67</v>
      </c>
      <c r="K47" s="53" t="s">
        <v>2456</v>
      </c>
      <c r="L47" s="53" t="s">
        <v>716</v>
      </c>
      <c r="M47" s="53">
        <v>0</v>
      </c>
      <c r="N47" s="53">
        <v>0</v>
      </c>
    </row>
    <row r="48" spans="2:14" x14ac:dyDescent="0.3">
      <c r="B48" s="63">
        <v>38</v>
      </c>
      <c r="C48" s="169">
        <v>2</v>
      </c>
      <c r="D48" s="53" t="s">
        <v>2120</v>
      </c>
      <c r="E48" s="53" t="s">
        <v>2379</v>
      </c>
      <c r="F48" s="156">
        <v>0.13527777777777777</v>
      </c>
      <c r="G48" s="53" t="s">
        <v>343</v>
      </c>
      <c r="H48" s="53">
        <v>78</v>
      </c>
      <c r="I48" s="53" t="s">
        <v>384</v>
      </c>
      <c r="J48" s="53" t="s">
        <v>3</v>
      </c>
      <c r="K48" s="53" t="s">
        <v>2457</v>
      </c>
      <c r="L48" s="53" t="s">
        <v>717</v>
      </c>
      <c r="M48" s="53">
        <v>50.57</v>
      </c>
      <c r="N48" s="53" t="s">
        <v>2521</v>
      </c>
    </row>
    <row r="49" spans="2:14" x14ac:dyDescent="0.3">
      <c r="B49" s="63">
        <v>39</v>
      </c>
      <c r="C49" s="169">
        <v>2</v>
      </c>
      <c r="D49" s="53" t="s">
        <v>2379</v>
      </c>
      <c r="E49" s="53" t="s">
        <v>2120</v>
      </c>
      <c r="F49" s="156">
        <v>0.14331018518518518</v>
      </c>
      <c r="G49" s="53" t="s">
        <v>324</v>
      </c>
      <c r="H49" s="53">
        <v>136</v>
      </c>
      <c r="I49" s="53" t="s">
        <v>430</v>
      </c>
      <c r="J49" s="53" t="s">
        <v>67</v>
      </c>
      <c r="K49" s="53" t="s">
        <v>2458</v>
      </c>
      <c r="L49" s="53" t="s">
        <v>715</v>
      </c>
      <c r="M49" s="53">
        <v>0</v>
      </c>
      <c r="N49" s="53">
        <v>-0.02</v>
      </c>
    </row>
    <row r="50" spans="2:14" x14ac:dyDescent="0.3">
      <c r="B50" s="63">
        <v>40</v>
      </c>
      <c r="C50" s="169">
        <v>2</v>
      </c>
      <c r="D50" s="53" t="s">
        <v>2120</v>
      </c>
      <c r="E50" s="53" t="s">
        <v>2379</v>
      </c>
      <c r="F50" s="156">
        <v>0.14494212962962963</v>
      </c>
      <c r="G50" s="53" t="s">
        <v>324</v>
      </c>
      <c r="H50" s="53">
        <v>158</v>
      </c>
      <c r="I50" s="53" t="s">
        <v>430</v>
      </c>
      <c r="J50" s="53" t="s">
        <v>67</v>
      </c>
      <c r="K50" s="53" t="s">
        <v>2459</v>
      </c>
      <c r="L50" s="53" t="s">
        <v>715</v>
      </c>
      <c r="M50" s="53">
        <v>0.02</v>
      </c>
      <c r="N50" s="53">
        <v>0</v>
      </c>
    </row>
    <row r="51" spans="2:14" x14ac:dyDescent="0.3">
      <c r="B51" s="63">
        <v>41</v>
      </c>
      <c r="C51" s="169">
        <v>2</v>
      </c>
      <c r="D51" s="53" t="s">
        <v>2379</v>
      </c>
      <c r="E51" s="53" t="s">
        <v>2120</v>
      </c>
      <c r="F51" s="156">
        <v>0.13604166666666667</v>
      </c>
      <c r="G51" s="53" t="s">
        <v>2387</v>
      </c>
      <c r="H51" s="53">
        <v>105</v>
      </c>
      <c r="I51" s="53" t="s">
        <v>2407</v>
      </c>
      <c r="J51" s="53" t="s">
        <v>67</v>
      </c>
      <c r="K51" s="53" t="s">
        <v>2460</v>
      </c>
      <c r="L51" s="53" t="s">
        <v>714</v>
      </c>
      <c r="M51" s="53">
        <v>0</v>
      </c>
      <c r="N51" s="53">
        <v>0</v>
      </c>
    </row>
    <row r="52" spans="2:14" x14ac:dyDescent="0.3">
      <c r="B52" s="63">
        <v>42</v>
      </c>
      <c r="C52" s="169">
        <v>2</v>
      </c>
      <c r="D52" s="53" t="s">
        <v>2120</v>
      </c>
      <c r="E52" s="53" t="s">
        <v>2379</v>
      </c>
      <c r="F52" s="156">
        <v>0.14212962962962963</v>
      </c>
      <c r="G52" s="53" t="s">
        <v>2387</v>
      </c>
      <c r="H52" s="53">
        <v>138</v>
      </c>
      <c r="I52" s="53" t="s">
        <v>2407</v>
      </c>
      <c r="J52" s="53" t="s">
        <v>67</v>
      </c>
      <c r="K52" s="53" t="s">
        <v>2461</v>
      </c>
      <c r="L52" s="53" t="s">
        <v>715</v>
      </c>
      <c r="M52" s="53">
        <v>0</v>
      </c>
      <c r="N52" s="53">
        <v>0</v>
      </c>
    </row>
    <row r="53" spans="2:14" x14ac:dyDescent="0.3">
      <c r="B53" s="63">
        <v>43</v>
      </c>
      <c r="C53" s="169">
        <v>1</v>
      </c>
      <c r="D53" s="53" t="s">
        <v>2379</v>
      </c>
      <c r="E53" s="53" t="s">
        <v>2120</v>
      </c>
      <c r="F53" s="156">
        <v>0.11098379629629629</v>
      </c>
      <c r="G53" s="53" t="s">
        <v>306</v>
      </c>
      <c r="H53" s="53">
        <v>51</v>
      </c>
      <c r="I53" s="53" t="s">
        <v>409</v>
      </c>
      <c r="J53" s="53" t="s">
        <v>3</v>
      </c>
      <c r="K53" s="53" t="s">
        <v>2462</v>
      </c>
      <c r="L53" s="53" t="s">
        <v>720</v>
      </c>
      <c r="M53" s="53" t="s">
        <v>728</v>
      </c>
      <c r="N53" s="53">
        <v>128</v>
      </c>
    </row>
    <row r="54" spans="2:14" x14ac:dyDescent="0.3">
      <c r="B54" s="63">
        <v>44</v>
      </c>
      <c r="C54" s="169">
        <v>2</v>
      </c>
      <c r="D54" s="53" t="s">
        <v>2120</v>
      </c>
      <c r="E54" s="53" t="s">
        <v>2379</v>
      </c>
      <c r="F54" s="156">
        <v>0.13878472222222224</v>
      </c>
      <c r="G54" s="53" t="s">
        <v>306</v>
      </c>
      <c r="H54" s="53">
        <v>113</v>
      </c>
      <c r="I54" s="53" t="s">
        <v>409</v>
      </c>
      <c r="J54" s="53" t="s">
        <v>3</v>
      </c>
      <c r="K54" s="53" t="s">
        <v>2463</v>
      </c>
      <c r="L54" s="53" t="s">
        <v>717</v>
      </c>
      <c r="M54" s="53">
        <v>28.81</v>
      </c>
      <c r="N54" s="53" t="s">
        <v>1939</v>
      </c>
    </row>
    <row r="55" spans="2:14" x14ac:dyDescent="0.3">
      <c r="B55" s="63">
        <v>45</v>
      </c>
      <c r="C55" s="169">
        <v>2</v>
      </c>
      <c r="D55" s="53" t="s">
        <v>2379</v>
      </c>
      <c r="E55" s="53" t="s">
        <v>2120</v>
      </c>
      <c r="F55" s="156">
        <v>0.12380787037037037</v>
      </c>
      <c r="G55" s="53" t="s">
        <v>316</v>
      </c>
      <c r="H55" s="53">
        <v>63</v>
      </c>
      <c r="I55" s="53" t="s">
        <v>2026</v>
      </c>
      <c r="J55" s="53" t="s">
        <v>67</v>
      </c>
      <c r="K55" s="53" t="s">
        <v>2464</v>
      </c>
      <c r="L55" s="53" t="s">
        <v>715</v>
      </c>
      <c r="M55" s="53">
        <v>0</v>
      </c>
      <c r="N55" s="53">
        <v>0</v>
      </c>
    </row>
    <row r="56" spans="2:14" x14ac:dyDescent="0.3">
      <c r="B56" s="63">
        <v>46</v>
      </c>
      <c r="C56" s="169">
        <v>2</v>
      </c>
      <c r="D56" s="53" t="s">
        <v>2120</v>
      </c>
      <c r="E56" s="53" t="s">
        <v>2379</v>
      </c>
      <c r="F56" s="156">
        <v>0.15802083333333333</v>
      </c>
      <c r="G56" s="53" t="s">
        <v>316</v>
      </c>
      <c r="H56" s="53">
        <v>184</v>
      </c>
      <c r="I56" s="53" t="s">
        <v>2026</v>
      </c>
      <c r="J56" s="53" t="s">
        <v>67</v>
      </c>
      <c r="K56" s="53" t="s">
        <v>2465</v>
      </c>
      <c r="L56" s="53" t="s">
        <v>716</v>
      </c>
      <c r="M56" s="53">
        <v>0.02</v>
      </c>
      <c r="N56" s="53">
        <v>0</v>
      </c>
    </row>
    <row r="57" spans="2:14" x14ac:dyDescent="0.3">
      <c r="B57" s="63">
        <v>47</v>
      </c>
      <c r="C57" s="169">
        <v>2</v>
      </c>
      <c r="D57" s="53" t="s">
        <v>2379</v>
      </c>
      <c r="E57" s="53" t="s">
        <v>2120</v>
      </c>
      <c r="F57" s="156">
        <v>0.14826388888888889</v>
      </c>
      <c r="G57" s="53" t="s">
        <v>291</v>
      </c>
      <c r="H57" s="53">
        <v>125</v>
      </c>
      <c r="I57" s="53" t="s">
        <v>394</v>
      </c>
      <c r="J57" s="53" t="s">
        <v>67</v>
      </c>
      <c r="K57" s="53" t="s">
        <v>2466</v>
      </c>
      <c r="L57" s="53" t="s">
        <v>714</v>
      </c>
      <c r="M57" s="53">
        <v>0</v>
      </c>
      <c r="N57" s="53">
        <v>0</v>
      </c>
    </row>
    <row r="58" spans="2:14" x14ac:dyDescent="0.3">
      <c r="B58" s="63">
        <v>48</v>
      </c>
      <c r="C58" s="169">
        <v>2</v>
      </c>
      <c r="D58" s="53" t="s">
        <v>2120</v>
      </c>
      <c r="E58" s="53" t="s">
        <v>2379</v>
      </c>
      <c r="F58" s="156">
        <v>0.13640046296296296</v>
      </c>
      <c r="G58" s="53" t="s">
        <v>291</v>
      </c>
      <c r="H58" s="53">
        <v>121</v>
      </c>
      <c r="I58" s="53" t="s">
        <v>394</v>
      </c>
      <c r="J58" s="53" t="s">
        <v>67</v>
      </c>
      <c r="K58" s="53" t="s">
        <v>2467</v>
      </c>
      <c r="L58" s="53" t="s">
        <v>718</v>
      </c>
      <c r="M58" s="53">
        <v>0</v>
      </c>
      <c r="N58" s="53">
        <v>0</v>
      </c>
    </row>
    <row r="59" spans="2:14" x14ac:dyDescent="0.3">
      <c r="B59" s="63">
        <v>49</v>
      </c>
      <c r="C59" s="169">
        <v>2</v>
      </c>
      <c r="D59" s="53" t="s">
        <v>2379</v>
      </c>
      <c r="E59" s="53" t="s">
        <v>2120</v>
      </c>
      <c r="F59" s="156">
        <v>0.14848379629629629</v>
      </c>
      <c r="G59" s="53" t="s">
        <v>2388</v>
      </c>
      <c r="H59" s="53">
        <v>193</v>
      </c>
      <c r="I59" s="53" t="s">
        <v>2408</v>
      </c>
      <c r="J59" s="53" t="s">
        <v>67</v>
      </c>
      <c r="K59" s="53" t="s">
        <v>2468</v>
      </c>
      <c r="L59" s="53" t="s">
        <v>716</v>
      </c>
      <c r="M59" s="53">
        <v>0</v>
      </c>
      <c r="N59" s="53">
        <v>-7.0000000000000007E-2</v>
      </c>
    </row>
    <row r="60" spans="2:14" x14ac:dyDescent="0.3">
      <c r="B60" s="63">
        <v>50</v>
      </c>
      <c r="C60" s="169">
        <v>2</v>
      </c>
      <c r="D60" s="53" t="s">
        <v>2120</v>
      </c>
      <c r="E60" s="53" t="s">
        <v>2379</v>
      </c>
      <c r="F60" s="156">
        <v>0.14569444444444443</v>
      </c>
      <c r="G60" s="53" t="s">
        <v>2388</v>
      </c>
      <c r="H60" s="53">
        <v>172</v>
      </c>
      <c r="I60" s="53" t="s">
        <v>2408</v>
      </c>
      <c r="J60" s="53" t="s">
        <v>67</v>
      </c>
      <c r="K60" s="53" t="s">
        <v>2469</v>
      </c>
      <c r="L60" s="53" t="s">
        <v>718</v>
      </c>
      <c r="M60" s="53">
        <v>0.04</v>
      </c>
      <c r="N60" s="53">
        <v>0</v>
      </c>
    </row>
    <row r="61" spans="2:14" x14ac:dyDescent="0.3">
      <c r="B61" s="63">
        <v>51</v>
      </c>
      <c r="C61" s="169">
        <v>2</v>
      </c>
      <c r="D61" s="53" t="s">
        <v>2379</v>
      </c>
      <c r="E61" s="53" t="s">
        <v>2120</v>
      </c>
      <c r="F61" s="156">
        <v>0.12390046296296296</v>
      </c>
      <c r="G61" s="53" t="s">
        <v>803</v>
      </c>
      <c r="H61" s="53">
        <v>79</v>
      </c>
      <c r="I61" s="53" t="s">
        <v>883</v>
      </c>
      <c r="J61" s="53" t="s">
        <v>67</v>
      </c>
      <c r="K61" s="53" t="s">
        <v>2470</v>
      </c>
      <c r="L61" s="53" t="s">
        <v>718</v>
      </c>
      <c r="M61" s="53">
        <v>0</v>
      </c>
      <c r="N61" s="53">
        <v>0</v>
      </c>
    </row>
    <row r="62" spans="2:14" x14ac:dyDescent="0.3">
      <c r="B62" s="63">
        <v>52</v>
      </c>
      <c r="C62" s="169">
        <v>2</v>
      </c>
      <c r="D62" s="53" t="s">
        <v>2120</v>
      </c>
      <c r="E62" s="53" t="s">
        <v>2379</v>
      </c>
      <c r="F62" s="156">
        <v>0.13564814814814816</v>
      </c>
      <c r="G62" s="53" t="s">
        <v>803</v>
      </c>
      <c r="H62" s="53">
        <v>103</v>
      </c>
      <c r="I62" s="53" t="s">
        <v>883</v>
      </c>
      <c r="J62" s="53" t="s">
        <v>67</v>
      </c>
      <c r="K62" s="53" t="s">
        <v>2471</v>
      </c>
      <c r="L62" s="53" t="s">
        <v>716</v>
      </c>
      <c r="M62" s="53">
        <v>0.02</v>
      </c>
      <c r="N62" s="53">
        <v>0</v>
      </c>
    </row>
    <row r="63" spans="2:14" x14ac:dyDescent="0.3">
      <c r="B63" s="63">
        <v>53</v>
      </c>
      <c r="C63" s="169">
        <v>2</v>
      </c>
      <c r="D63" s="53" t="s">
        <v>2379</v>
      </c>
      <c r="E63" s="53" t="s">
        <v>2120</v>
      </c>
      <c r="F63" s="156">
        <v>0.12783564814814816</v>
      </c>
      <c r="G63" s="53" t="s">
        <v>2137</v>
      </c>
      <c r="H63" s="53">
        <v>79</v>
      </c>
      <c r="I63" s="53" t="s">
        <v>2409</v>
      </c>
      <c r="J63" s="53" t="s">
        <v>67</v>
      </c>
      <c r="K63" s="53" t="s">
        <v>2472</v>
      </c>
      <c r="L63" s="53" t="s">
        <v>718</v>
      </c>
      <c r="M63" s="53">
        <v>0</v>
      </c>
      <c r="N63" s="53">
        <v>0</v>
      </c>
    </row>
    <row r="64" spans="2:14" x14ac:dyDescent="0.3">
      <c r="B64" s="63">
        <v>54</v>
      </c>
      <c r="C64" s="169">
        <v>2</v>
      </c>
      <c r="D64" s="53" t="s">
        <v>2120</v>
      </c>
      <c r="E64" s="53" t="s">
        <v>2379</v>
      </c>
      <c r="F64" s="156">
        <v>0.1353125</v>
      </c>
      <c r="G64" s="53" t="s">
        <v>2137</v>
      </c>
      <c r="H64" s="53">
        <v>100</v>
      </c>
      <c r="I64" s="53" t="s">
        <v>2409</v>
      </c>
      <c r="J64" s="53" t="s">
        <v>67</v>
      </c>
      <c r="K64" s="53" t="s">
        <v>2473</v>
      </c>
      <c r="L64" s="53" t="s">
        <v>716</v>
      </c>
      <c r="M64" s="53">
        <v>0</v>
      </c>
      <c r="N64" s="53">
        <v>0</v>
      </c>
    </row>
    <row r="65" spans="2:14" x14ac:dyDescent="0.3">
      <c r="B65" s="63">
        <v>55</v>
      </c>
      <c r="C65" s="169">
        <v>2</v>
      </c>
      <c r="D65" s="53" t="s">
        <v>2379</v>
      </c>
      <c r="E65" s="53" t="s">
        <v>2120</v>
      </c>
      <c r="F65" s="156">
        <v>0.13104166666666667</v>
      </c>
      <c r="G65" s="53" t="s">
        <v>293</v>
      </c>
      <c r="H65" s="53">
        <v>63</v>
      </c>
      <c r="I65" s="53" t="s">
        <v>396</v>
      </c>
      <c r="J65" s="53" t="s">
        <v>67</v>
      </c>
      <c r="K65" s="53" t="s">
        <v>2474</v>
      </c>
      <c r="L65" s="53" t="s">
        <v>716</v>
      </c>
      <c r="M65" s="53">
        <v>0</v>
      </c>
      <c r="N65" s="53">
        <v>0.02</v>
      </c>
    </row>
    <row r="66" spans="2:14" x14ac:dyDescent="0.3">
      <c r="B66" s="63">
        <v>56</v>
      </c>
      <c r="C66" s="169">
        <v>2</v>
      </c>
      <c r="D66" s="53" t="s">
        <v>2120</v>
      </c>
      <c r="E66" s="53" t="s">
        <v>2379</v>
      </c>
      <c r="F66" s="156">
        <v>0.10402777777777777</v>
      </c>
      <c r="G66" s="53" t="s">
        <v>293</v>
      </c>
      <c r="H66" s="53">
        <v>52</v>
      </c>
      <c r="I66" s="53" t="s">
        <v>396</v>
      </c>
      <c r="J66" s="53" t="s">
        <v>67</v>
      </c>
      <c r="K66" s="53" t="s">
        <v>2475</v>
      </c>
      <c r="L66" s="53" t="s">
        <v>715</v>
      </c>
      <c r="M66" s="53">
        <v>0.01</v>
      </c>
      <c r="N66" s="53">
        <v>0</v>
      </c>
    </row>
    <row r="67" spans="2:14" x14ac:dyDescent="0.3">
      <c r="B67" s="63">
        <v>57</v>
      </c>
      <c r="C67" s="169">
        <v>2</v>
      </c>
      <c r="D67" s="53" t="s">
        <v>2379</v>
      </c>
      <c r="E67" s="53" t="s">
        <v>2120</v>
      </c>
      <c r="F67" s="156">
        <v>0.13913194444444446</v>
      </c>
      <c r="G67" s="53" t="s">
        <v>2389</v>
      </c>
      <c r="H67" s="53">
        <v>125</v>
      </c>
      <c r="I67" s="53" t="s">
        <v>2410</v>
      </c>
      <c r="J67" s="53" t="s">
        <v>67</v>
      </c>
      <c r="K67" s="53" t="s">
        <v>2476</v>
      </c>
      <c r="L67" s="53" t="s">
        <v>718</v>
      </c>
      <c r="M67" s="53">
        <v>0</v>
      </c>
      <c r="N67" s="53">
        <v>-0.03</v>
      </c>
    </row>
    <row r="68" spans="2:14" x14ac:dyDescent="0.3">
      <c r="B68" s="63">
        <v>58</v>
      </c>
      <c r="C68" s="169">
        <v>2</v>
      </c>
      <c r="D68" s="53" t="s">
        <v>2120</v>
      </c>
      <c r="E68" s="53" t="s">
        <v>2379</v>
      </c>
      <c r="F68" s="156">
        <v>0.15099537037037036</v>
      </c>
      <c r="G68" s="53" t="s">
        <v>2389</v>
      </c>
      <c r="H68" s="53">
        <v>211</v>
      </c>
      <c r="I68" s="53" t="s">
        <v>2410</v>
      </c>
      <c r="J68" s="53" t="s">
        <v>67</v>
      </c>
      <c r="K68" s="53" t="s">
        <v>2477</v>
      </c>
      <c r="L68" s="53" t="s">
        <v>716</v>
      </c>
      <c r="M68" s="53">
        <v>0</v>
      </c>
      <c r="N68" s="53">
        <v>0</v>
      </c>
    </row>
    <row r="69" spans="2:14" x14ac:dyDescent="0.3">
      <c r="B69" s="63">
        <v>59</v>
      </c>
      <c r="C69" s="169">
        <v>2</v>
      </c>
      <c r="D69" s="53" t="s">
        <v>2379</v>
      </c>
      <c r="E69" s="53" t="s">
        <v>2120</v>
      </c>
      <c r="F69" s="156">
        <v>0.14067129629629629</v>
      </c>
      <c r="G69" s="53" t="s">
        <v>2390</v>
      </c>
      <c r="H69" s="53">
        <v>142</v>
      </c>
      <c r="I69" s="53" t="s">
        <v>2411</v>
      </c>
      <c r="J69" s="53" t="s">
        <v>67</v>
      </c>
      <c r="K69" s="53" t="s">
        <v>2478</v>
      </c>
      <c r="L69" s="53" t="s">
        <v>718</v>
      </c>
      <c r="M69" s="53">
        <v>0</v>
      </c>
      <c r="N69" s="53">
        <v>-0.03</v>
      </c>
    </row>
    <row r="70" spans="2:14" x14ac:dyDescent="0.3">
      <c r="B70" s="63">
        <v>60</v>
      </c>
      <c r="C70" s="169">
        <v>2</v>
      </c>
      <c r="D70" s="53" t="s">
        <v>2120</v>
      </c>
      <c r="E70" s="53" t="s">
        <v>2379</v>
      </c>
      <c r="F70" s="156">
        <v>0.12258101851851851</v>
      </c>
      <c r="G70" s="53" t="s">
        <v>2390</v>
      </c>
      <c r="H70" s="53">
        <v>82</v>
      </c>
      <c r="I70" s="53" t="s">
        <v>2411</v>
      </c>
      <c r="J70" s="53" t="s">
        <v>67</v>
      </c>
      <c r="K70" s="53" t="s">
        <v>2479</v>
      </c>
      <c r="L70" s="53" t="s">
        <v>718</v>
      </c>
      <c r="M70" s="53">
        <v>0.01</v>
      </c>
      <c r="N70" s="53">
        <v>0</v>
      </c>
    </row>
    <row r="71" spans="2:14" x14ac:dyDescent="0.3">
      <c r="B71" s="63">
        <v>61</v>
      </c>
      <c r="C71" s="169">
        <v>2</v>
      </c>
      <c r="D71" s="53" t="s">
        <v>2379</v>
      </c>
      <c r="E71" s="53" t="s">
        <v>2120</v>
      </c>
      <c r="F71" s="156">
        <v>0.1509375</v>
      </c>
      <c r="G71" s="53" t="s">
        <v>289</v>
      </c>
      <c r="H71" s="53">
        <v>190</v>
      </c>
      <c r="I71" s="53" t="s">
        <v>392</v>
      </c>
      <c r="J71" s="53" t="s">
        <v>67</v>
      </c>
      <c r="K71" s="53" t="s">
        <v>2480</v>
      </c>
      <c r="L71" s="53" t="s">
        <v>716</v>
      </c>
      <c r="M71" s="53">
        <v>0</v>
      </c>
      <c r="N71" s="53">
        <v>0.02</v>
      </c>
    </row>
    <row r="72" spans="2:14" x14ac:dyDescent="0.3">
      <c r="B72" s="63">
        <v>62</v>
      </c>
      <c r="C72" s="169">
        <v>2</v>
      </c>
      <c r="D72" s="53" t="s">
        <v>2120</v>
      </c>
      <c r="E72" s="53" t="s">
        <v>2379</v>
      </c>
      <c r="F72" s="156">
        <v>7.5937500000000005E-2</v>
      </c>
      <c r="G72" s="53" t="s">
        <v>289</v>
      </c>
      <c r="H72" s="53">
        <v>34</v>
      </c>
      <c r="I72" s="53" t="s">
        <v>392</v>
      </c>
      <c r="J72" s="53" t="s">
        <v>67</v>
      </c>
      <c r="K72" s="53" t="s">
        <v>2481</v>
      </c>
      <c r="L72" s="53" t="s">
        <v>715</v>
      </c>
      <c r="M72" s="53">
        <v>0.01</v>
      </c>
      <c r="N72" s="53">
        <v>0</v>
      </c>
    </row>
    <row r="73" spans="2:14" x14ac:dyDescent="0.3">
      <c r="B73" s="63">
        <v>63</v>
      </c>
      <c r="C73" s="169">
        <v>2</v>
      </c>
      <c r="D73" s="53" t="s">
        <v>2379</v>
      </c>
      <c r="E73" s="53" t="s">
        <v>2120</v>
      </c>
      <c r="F73" s="156">
        <v>0.14444444444444446</v>
      </c>
      <c r="G73" s="53" t="s">
        <v>270</v>
      </c>
      <c r="H73" s="53">
        <v>115</v>
      </c>
      <c r="I73" s="53" t="s">
        <v>914</v>
      </c>
      <c r="J73" s="53" t="s">
        <v>67</v>
      </c>
      <c r="K73" s="53" t="s">
        <v>2482</v>
      </c>
      <c r="L73" s="53" t="s">
        <v>716</v>
      </c>
      <c r="M73" s="53">
        <v>0</v>
      </c>
      <c r="N73" s="53">
        <v>-0.03</v>
      </c>
    </row>
    <row r="74" spans="2:14" x14ac:dyDescent="0.3">
      <c r="B74" s="63">
        <v>64</v>
      </c>
      <c r="C74" s="169">
        <v>2</v>
      </c>
      <c r="D74" s="53" t="s">
        <v>2120</v>
      </c>
      <c r="E74" s="53" t="s">
        <v>2379</v>
      </c>
      <c r="F74" s="156">
        <v>9.0231481481481482E-2</v>
      </c>
      <c r="G74" s="53" t="s">
        <v>270</v>
      </c>
      <c r="H74" s="53">
        <v>42</v>
      </c>
      <c r="I74" s="53" t="s">
        <v>914</v>
      </c>
      <c r="J74" s="53" t="s">
        <v>67</v>
      </c>
      <c r="K74" s="53" t="s">
        <v>2483</v>
      </c>
      <c r="L74" s="53" t="s">
        <v>716</v>
      </c>
      <c r="M74" s="53">
        <v>0</v>
      </c>
      <c r="N74" s="53">
        <v>0</v>
      </c>
    </row>
    <row r="75" spans="2:14" x14ac:dyDescent="0.3">
      <c r="B75" s="63">
        <v>65</v>
      </c>
      <c r="C75" s="169">
        <v>2</v>
      </c>
      <c r="D75" s="53" t="s">
        <v>2379</v>
      </c>
      <c r="E75" s="53" t="s">
        <v>2120</v>
      </c>
      <c r="F75" s="156">
        <v>0.14157407407407407</v>
      </c>
      <c r="G75" s="53" t="s">
        <v>2391</v>
      </c>
      <c r="H75" s="53">
        <v>100</v>
      </c>
      <c r="I75" s="53" t="s">
        <v>2412</v>
      </c>
      <c r="J75" s="53" t="s">
        <v>67</v>
      </c>
      <c r="K75" s="53" t="s">
        <v>2484</v>
      </c>
      <c r="L75" s="53" t="s">
        <v>716</v>
      </c>
      <c r="M75" s="53">
        <v>0</v>
      </c>
      <c r="N75" s="53">
        <v>0.08</v>
      </c>
    </row>
    <row r="76" spans="2:14" x14ac:dyDescent="0.3">
      <c r="B76" s="63">
        <v>66</v>
      </c>
      <c r="C76" s="169">
        <v>3</v>
      </c>
      <c r="D76" s="53" t="s">
        <v>2120</v>
      </c>
      <c r="E76" s="53" t="s">
        <v>2379</v>
      </c>
      <c r="F76" s="156">
        <v>0.13655092592592591</v>
      </c>
      <c r="G76" s="53" t="s">
        <v>830</v>
      </c>
      <c r="H76" s="53">
        <v>94</v>
      </c>
      <c r="I76" s="53" t="s">
        <v>919</v>
      </c>
      <c r="J76" s="53" t="s">
        <v>3</v>
      </c>
      <c r="K76" s="53" t="s">
        <v>2485</v>
      </c>
      <c r="L76" s="53" t="s">
        <v>718</v>
      </c>
      <c r="M76" s="53">
        <v>128</v>
      </c>
      <c r="N76" s="53" t="s">
        <v>2520</v>
      </c>
    </row>
    <row r="77" spans="2:14" x14ac:dyDescent="0.3">
      <c r="B77" s="63">
        <v>67</v>
      </c>
      <c r="C77" s="169">
        <v>3</v>
      </c>
      <c r="D77" s="53" t="s">
        <v>2379</v>
      </c>
      <c r="E77" s="53" t="s">
        <v>2120</v>
      </c>
      <c r="F77" s="156">
        <v>0.13548611111111111</v>
      </c>
      <c r="G77" s="53" t="s">
        <v>817</v>
      </c>
      <c r="H77" s="53">
        <v>104</v>
      </c>
      <c r="I77" s="53" t="s">
        <v>899</v>
      </c>
      <c r="J77" s="53" t="s">
        <v>67</v>
      </c>
      <c r="K77" s="53" t="s">
        <v>2486</v>
      </c>
      <c r="L77" s="53" t="s">
        <v>714</v>
      </c>
      <c r="M77" s="53">
        <v>0</v>
      </c>
      <c r="N77" s="53">
        <v>0</v>
      </c>
    </row>
    <row r="78" spans="2:14" x14ac:dyDescent="0.3">
      <c r="B78" s="63">
        <v>68</v>
      </c>
      <c r="C78" s="169">
        <v>3</v>
      </c>
      <c r="D78" s="53" t="s">
        <v>2120</v>
      </c>
      <c r="E78" s="53" t="s">
        <v>2379</v>
      </c>
      <c r="F78" s="156">
        <v>0.15140046296296297</v>
      </c>
      <c r="G78" s="53" t="s">
        <v>817</v>
      </c>
      <c r="H78" s="53">
        <v>200</v>
      </c>
      <c r="I78" s="53" t="s">
        <v>899</v>
      </c>
      <c r="J78" s="53" t="s">
        <v>67</v>
      </c>
      <c r="K78" s="53" t="s">
        <v>2487</v>
      </c>
      <c r="L78" s="53" t="s">
        <v>716</v>
      </c>
      <c r="M78" s="53">
        <v>0</v>
      </c>
      <c r="N78" s="53">
        <v>0</v>
      </c>
    </row>
    <row r="79" spans="2:14" x14ac:dyDescent="0.3">
      <c r="B79" s="63">
        <v>69</v>
      </c>
      <c r="C79" s="169">
        <v>3</v>
      </c>
      <c r="D79" s="53" t="s">
        <v>2379</v>
      </c>
      <c r="E79" s="53" t="s">
        <v>2120</v>
      </c>
      <c r="F79" s="156">
        <v>0.13250000000000001</v>
      </c>
      <c r="G79" s="53" t="s">
        <v>798</v>
      </c>
      <c r="H79" s="53">
        <v>97</v>
      </c>
      <c r="I79" s="53" t="s">
        <v>2413</v>
      </c>
      <c r="J79" s="53" t="s">
        <v>67</v>
      </c>
      <c r="K79" s="53" t="s">
        <v>2488</v>
      </c>
      <c r="L79" s="53" t="s">
        <v>718</v>
      </c>
      <c r="M79" s="53">
        <v>0</v>
      </c>
      <c r="N79" s="53">
        <v>0</v>
      </c>
    </row>
    <row r="80" spans="2:14" x14ac:dyDescent="0.3">
      <c r="B80" s="63">
        <v>70</v>
      </c>
      <c r="C80" s="169">
        <v>3</v>
      </c>
      <c r="D80" s="53" t="s">
        <v>2120</v>
      </c>
      <c r="E80" s="53" t="s">
        <v>2379</v>
      </c>
      <c r="F80" s="156">
        <v>7.5289351851851857E-2</v>
      </c>
      <c r="G80" s="53" t="s">
        <v>798</v>
      </c>
      <c r="H80" s="53">
        <v>37</v>
      </c>
      <c r="I80" s="53" t="s">
        <v>2413</v>
      </c>
      <c r="J80" s="53" t="s">
        <v>67</v>
      </c>
      <c r="K80" s="53" t="s">
        <v>2489</v>
      </c>
      <c r="L80" s="53" t="s">
        <v>716</v>
      </c>
      <c r="M80" s="53">
        <v>0.02</v>
      </c>
      <c r="N80" s="53">
        <v>0</v>
      </c>
    </row>
    <row r="81" spans="2:14" x14ac:dyDescent="0.3">
      <c r="B81" s="63">
        <v>71</v>
      </c>
      <c r="C81" s="169">
        <v>3</v>
      </c>
      <c r="D81" s="53" t="s">
        <v>2379</v>
      </c>
      <c r="E81" s="53" t="s">
        <v>2120</v>
      </c>
      <c r="F81" s="156">
        <v>0.15092592592592594</v>
      </c>
      <c r="G81" s="53" t="s">
        <v>308</v>
      </c>
      <c r="H81" s="53">
        <v>199</v>
      </c>
      <c r="I81" s="53" t="s">
        <v>2414</v>
      </c>
      <c r="J81" s="53" t="s">
        <v>67</v>
      </c>
      <c r="K81" s="53" t="s">
        <v>2490</v>
      </c>
      <c r="L81" s="53" t="s">
        <v>718</v>
      </c>
      <c r="M81" s="53">
        <v>0</v>
      </c>
      <c r="N81" s="53">
        <v>-0.03</v>
      </c>
    </row>
    <row r="82" spans="2:14" x14ac:dyDescent="0.3">
      <c r="B82" s="63">
        <v>72</v>
      </c>
      <c r="C82" s="169">
        <v>3</v>
      </c>
      <c r="D82" s="53" t="s">
        <v>2120</v>
      </c>
      <c r="E82" s="53" t="s">
        <v>2379</v>
      </c>
      <c r="F82" s="156">
        <v>0.14085648148148147</v>
      </c>
      <c r="G82" s="53" t="s">
        <v>308</v>
      </c>
      <c r="H82" s="53">
        <v>131</v>
      </c>
      <c r="I82" s="53" t="s">
        <v>2414</v>
      </c>
      <c r="J82" s="53" t="s">
        <v>67</v>
      </c>
      <c r="K82" s="53" t="s">
        <v>2491</v>
      </c>
      <c r="L82" s="53" t="s">
        <v>718</v>
      </c>
      <c r="M82" s="53">
        <v>0.02</v>
      </c>
      <c r="N82" s="53">
        <v>0</v>
      </c>
    </row>
    <row r="83" spans="2:14" x14ac:dyDescent="0.3">
      <c r="B83" s="63">
        <v>73</v>
      </c>
      <c r="C83" s="169">
        <v>3</v>
      </c>
      <c r="D83" s="53" t="s">
        <v>2379</v>
      </c>
      <c r="E83" s="53" t="s">
        <v>2120</v>
      </c>
      <c r="F83" s="156">
        <v>0.10787037037037038</v>
      </c>
      <c r="G83" s="53" t="s">
        <v>2392</v>
      </c>
      <c r="H83" s="53">
        <v>49</v>
      </c>
      <c r="I83" s="53" t="s">
        <v>2415</v>
      </c>
      <c r="J83" s="53" t="s">
        <v>67</v>
      </c>
      <c r="K83" s="53" t="s">
        <v>2492</v>
      </c>
      <c r="L83" s="53" t="s">
        <v>718</v>
      </c>
      <c r="M83" s="53">
        <v>0</v>
      </c>
      <c r="N83" s="53">
        <v>0</v>
      </c>
    </row>
    <row r="84" spans="2:14" x14ac:dyDescent="0.3">
      <c r="B84" s="63">
        <v>74</v>
      </c>
      <c r="C84" s="169">
        <v>3</v>
      </c>
      <c r="D84" s="53" t="s">
        <v>2120</v>
      </c>
      <c r="E84" s="53" t="s">
        <v>2379</v>
      </c>
      <c r="F84" s="156">
        <v>0.1304976851851852</v>
      </c>
      <c r="G84" s="53" t="s">
        <v>2392</v>
      </c>
      <c r="H84" s="53">
        <v>99</v>
      </c>
      <c r="I84" s="53" t="s">
        <v>2415</v>
      </c>
      <c r="J84" s="53" t="s">
        <v>67</v>
      </c>
      <c r="K84" s="53" t="s">
        <v>2493</v>
      </c>
      <c r="L84" s="53" t="s">
        <v>718</v>
      </c>
      <c r="M84" s="53">
        <v>0.02</v>
      </c>
      <c r="N84" s="53">
        <v>0</v>
      </c>
    </row>
    <row r="85" spans="2:14" x14ac:dyDescent="0.3">
      <c r="B85" s="63">
        <v>75</v>
      </c>
      <c r="C85" s="169">
        <v>3</v>
      </c>
      <c r="D85" s="53" t="s">
        <v>2379</v>
      </c>
      <c r="E85" s="53" t="s">
        <v>2120</v>
      </c>
      <c r="F85" s="156">
        <v>0.13285879629629629</v>
      </c>
      <c r="G85" s="53" t="s">
        <v>293</v>
      </c>
      <c r="H85" s="53">
        <v>101</v>
      </c>
      <c r="I85" s="53" t="s">
        <v>396</v>
      </c>
      <c r="J85" s="53" t="s">
        <v>67</v>
      </c>
      <c r="K85" s="53" t="s">
        <v>2494</v>
      </c>
      <c r="L85" s="53" t="s">
        <v>716</v>
      </c>
      <c r="M85" s="53">
        <v>0</v>
      </c>
      <c r="N85" s="53">
        <v>-0.01</v>
      </c>
    </row>
    <row r="86" spans="2:14" x14ac:dyDescent="0.3">
      <c r="B86" s="63">
        <v>76</v>
      </c>
      <c r="C86" s="169">
        <v>3</v>
      </c>
      <c r="D86" s="53" t="s">
        <v>2120</v>
      </c>
      <c r="E86" s="53" t="s">
        <v>2379</v>
      </c>
      <c r="F86" s="156">
        <v>0.14114583333333333</v>
      </c>
      <c r="G86" s="53" t="s">
        <v>293</v>
      </c>
      <c r="H86" s="53">
        <v>131</v>
      </c>
      <c r="I86" s="53" t="s">
        <v>396</v>
      </c>
      <c r="J86" s="53" t="s">
        <v>67</v>
      </c>
      <c r="K86" s="53" t="s">
        <v>2495</v>
      </c>
      <c r="L86" s="53" t="s">
        <v>716</v>
      </c>
      <c r="M86" s="53">
        <v>0.03</v>
      </c>
      <c r="N86" s="53">
        <v>0</v>
      </c>
    </row>
    <row r="87" spans="2:14" x14ac:dyDescent="0.3">
      <c r="B87" s="63">
        <v>77</v>
      </c>
      <c r="C87" s="169">
        <v>2</v>
      </c>
      <c r="D87" s="53" t="s">
        <v>2379</v>
      </c>
      <c r="E87" s="53" t="s">
        <v>2120</v>
      </c>
      <c r="F87" s="156">
        <v>0.12949074074074074</v>
      </c>
      <c r="G87" s="53" t="s">
        <v>2393</v>
      </c>
      <c r="H87" s="53">
        <v>71</v>
      </c>
      <c r="I87" s="53" t="s">
        <v>2416</v>
      </c>
      <c r="J87" s="53" t="s">
        <v>3</v>
      </c>
      <c r="K87" s="53" t="s">
        <v>2496</v>
      </c>
      <c r="L87" s="53" t="s">
        <v>717</v>
      </c>
      <c r="M87" s="53" t="s">
        <v>727</v>
      </c>
      <c r="N87" s="53">
        <v>14.31</v>
      </c>
    </row>
    <row r="88" spans="2:14" x14ac:dyDescent="0.3">
      <c r="B88" s="63">
        <v>78</v>
      </c>
      <c r="C88" s="169">
        <v>2</v>
      </c>
      <c r="D88" s="53" t="s">
        <v>2120</v>
      </c>
      <c r="E88" s="53" t="s">
        <v>2379</v>
      </c>
      <c r="F88" s="156">
        <v>0.14918981481481483</v>
      </c>
      <c r="G88" s="53" t="s">
        <v>2393</v>
      </c>
      <c r="H88" s="53">
        <v>169</v>
      </c>
      <c r="I88" s="53" t="s">
        <v>2416</v>
      </c>
      <c r="J88" s="53" t="s">
        <v>67</v>
      </c>
      <c r="K88" s="53" t="s">
        <v>2497</v>
      </c>
      <c r="L88" s="53" t="s">
        <v>718</v>
      </c>
      <c r="M88" s="53">
        <v>0.05</v>
      </c>
      <c r="N88" s="53">
        <v>0</v>
      </c>
    </row>
    <row r="89" spans="2:14" x14ac:dyDescent="0.3">
      <c r="B89" s="63">
        <v>79</v>
      </c>
      <c r="C89" s="169">
        <v>2</v>
      </c>
      <c r="D89" s="53" t="s">
        <v>2379</v>
      </c>
      <c r="E89" s="53" t="s">
        <v>2120</v>
      </c>
      <c r="F89" s="156">
        <v>0.13833333333333334</v>
      </c>
      <c r="G89" s="53" t="s">
        <v>832</v>
      </c>
      <c r="H89" s="53">
        <v>114</v>
      </c>
      <c r="I89" s="53" t="s">
        <v>922</v>
      </c>
      <c r="J89" s="53" t="s">
        <v>67</v>
      </c>
      <c r="K89" s="53" t="s">
        <v>2498</v>
      </c>
      <c r="L89" s="53" t="s">
        <v>716</v>
      </c>
      <c r="M89" s="53">
        <v>0</v>
      </c>
      <c r="N89" s="53">
        <v>-0.01</v>
      </c>
    </row>
    <row r="90" spans="2:14" x14ac:dyDescent="0.3">
      <c r="B90" s="63">
        <v>80</v>
      </c>
      <c r="C90" s="169">
        <v>2</v>
      </c>
      <c r="D90" s="53" t="s">
        <v>2120</v>
      </c>
      <c r="E90" s="53" t="s">
        <v>2379</v>
      </c>
      <c r="F90" s="156">
        <v>0.13260416666666666</v>
      </c>
      <c r="G90" s="53" t="s">
        <v>832</v>
      </c>
      <c r="H90" s="53">
        <v>109</v>
      </c>
      <c r="I90" s="53" t="s">
        <v>922</v>
      </c>
      <c r="J90" s="53" t="s">
        <v>67</v>
      </c>
      <c r="K90" s="53" t="s">
        <v>2499</v>
      </c>
      <c r="L90" s="53" t="s">
        <v>718</v>
      </c>
      <c r="M90" s="53">
        <v>0.03</v>
      </c>
      <c r="N90" s="53">
        <v>0</v>
      </c>
    </row>
    <row r="91" spans="2:14" x14ac:dyDescent="0.3">
      <c r="B91" s="63">
        <v>81</v>
      </c>
      <c r="C91" s="169">
        <v>2</v>
      </c>
      <c r="D91" s="53" t="s">
        <v>2379</v>
      </c>
      <c r="E91" s="53" t="s">
        <v>2120</v>
      </c>
      <c r="F91" s="156">
        <v>0.13187499999999999</v>
      </c>
      <c r="G91" s="53" t="s">
        <v>866</v>
      </c>
      <c r="H91" s="53">
        <v>76</v>
      </c>
      <c r="I91" s="53" t="s">
        <v>2417</v>
      </c>
      <c r="J91" s="53" t="s">
        <v>67</v>
      </c>
      <c r="K91" s="53" t="s">
        <v>2500</v>
      </c>
      <c r="L91" s="53" t="s">
        <v>716</v>
      </c>
      <c r="M91" s="53">
        <v>0</v>
      </c>
      <c r="N91" s="53">
        <v>-0.03</v>
      </c>
    </row>
    <row r="92" spans="2:14" x14ac:dyDescent="0.3">
      <c r="B92" s="63">
        <v>82</v>
      </c>
      <c r="C92" s="169">
        <v>2</v>
      </c>
      <c r="D92" s="53" t="s">
        <v>2120</v>
      </c>
      <c r="E92" s="53" t="s">
        <v>2379</v>
      </c>
      <c r="F92" s="156">
        <v>0.12063657407407408</v>
      </c>
      <c r="G92" s="53" t="s">
        <v>866</v>
      </c>
      <c r="H92" s="53">
        <v>63</v>
      </c>
      <c r="I92" s="53" t="s">
        <v>2417</v>
      </c>
      <c r="J92" s="53" t="s">
        <v>67</v>
      </c>
      <c r="K92" s="53" t="s">
        <v>2501</v>
      </c>
      <c r="L92" s="53" t="s">
        <v>718</v>
      </c>
      <c r="M92" s="53">
        <v>0</v>
      </c>
      <c r="N92" s="53">
        <v>0</v>
      </c>
    </row>
    <row r="93" spans="2:14" x14ac:dyDescent="0.3">
      <c r="B93" s="63">
        <v>83</v>
      </c>
      <c r="C93" s="169">
        <v>1</v>
      </c>
      <c r="D93" s="53" t="s">
        <v>2379</v>
      </c>
      <c r="E93" s="53" t="s">
        <v>2120</v>
      </c>
      <c r="F93" s="156">
        <v>8.520833333333333E-2</v>
      </c>
      <c r="G93" s="53" t="s">
        <v>353</v>
      </c>
      <c r="H93" s="53">
        <v>46</v>
      </c>
      <c r="I93" s="53" t="s">
        <v>385</v>
      </c>
      <c r="J93" s="53" t="s">
        <v>3</v>
      </c>
      <c r="K93" s="53" t="s">
        <v>2502</v>
      </c>
      <c r="L93" s="53" t="s">
        <v>720</v>
      </c>
      <c r="M93" s="53" t="s">
        <v>728</v>
      </c>
      <c r="N93" s="53">
        <v>128</v>
      </c>
    </row>
    <row r="94" spans="2:14" x14ac:dyDescent="0.3">
      <c r="B94" s="63">
        <v>84</v>
      </c>
      <c r="C94" s="169">
        <v>2</v>
      </c>
      <c r="D94" s="53" t="s">
        <v>2120</v>
      </c>
      <c r="E94" s="53" t="s">
        <v>2379</v>
      </c>
      <c r="F94" s="156">
        <v>0.15540509259259258</v>
      </c>
      <c r="G94" s="53" t="s">
        <v>353</v>
      </c>
      <c r="H94" s="53">
        <v>187</v>
      </c>
      <c r="I94" s="53" t="s">
        <v>385</v>
      </c>
      <c r="J94" s="53" t="s">
        <v>3</v>
      </c>
      <c r="K94" s="53" t="s">
        <v>2503</v>
      </c>
      <c r="L94" s="53" t="s">
        <v>717</v>
      </c>
      <c r="M94" s="53">
        <v>15.77</v>
      </c>
      <c r="N94" s="53" t="s">
        <v>1932</v>
      </c>
    </row>
    <row r="95" spans="2:14" x14ac:dyDescent="0.3">
      <c r="B95" s="63">
        <v>85</v>
      </c>
      <c r="C95" s="169">
        <v>2</v>
      </c>
      <c r="D95" s="53" t="s">
        <v>2379</v>
      </c>
      <c r="E95" s="53" t="s">
        <v>2120</v>
      </c>
      <c r="F95" s="156">
        <v>0.11211805555555555</v>
      </c>
      <c r="G95" s="53" t="s">
        <v>1309</v>
      </c>
      <c r="H95" s="53">
        <v>52</v>
      </c>
      <c r="I95" s="53" t="s">
        <v>1386</v>
      </c>
      <c r="J95" s="53" t="s">
        <v>67</v>
      </c>
      <c r="K95" s="53" t="s">
        <v>2504</v>
      </c>
      <c r="L95" s="53" t="s">
        <v>716</v>
      </c>
      <c r="M95" s="53">
        <v>0</v>
      </c>
      <c r="N95" s="53">
        <v>-0.03</v>
      </c>
    </row>
    <row r="96" spans="2:14" x14ac:dyDescent="0.3">
      <c r="B96" s="63">
        <v>86</v>
      </c>
      <c r="C96" s="169">
        <v>2</v>
      </c>
      <c r="D96" s="53" t="s">
        <v>2120</v>
      </c>
      <c r="E96" s="53" t="s">
        <v>2379</v>
      </c>
      <c r="F96" s="156">
        <v>0.14162037037037037</v>
      </c>
      <c r="G96" s="53" t="s">
        <v>1309</v>
      </c>
      <c r="H96" s="53">
        <v>109</v>
      </c>
      <c r="I96" s="53" t="s">
        <v>1386</v>
      </c>
      <c r="J96" s="53" t="s">
        <v>67</v>
      </c>
      <c r="K96" s="53" t="s">
        <v>2505</v>
      </c>
      <c r="L96" s="53" t="s">
        <v>718</v>
      </c>
      <c r="M96" s="53">
        <v>0.02</v>
      </c>
      <c r="N96" s="53">
        <v>0</v>
      </c>
    </row>
    <row r="97" spans="1:14" x14ac:dyDescent="0.3">
      <c r="B97" s="63">
        <v>87</v>
      </c>
      <c r="C97" s="169">
        <v>1</v>
      </c>
      <c r="D97" s="53" t="s">
        <v>2379</v>
      </c>
      <c r="E97" s="53" t="s">
        <v>2120</v>
      </c>
      <c r="F97" s="156">
        <v>0.12893518518518518</v>
      </c>
      <c r="G97" s="53" t="s">
        <v>830</v>
      </c>
      <c r="H97" s="53">
        <v>82</v>
      </c>
      <c r="I97" s="53" t="s">
        <v>2418</v>
      </c>
      <c r="J97" s="53" t="s">
        <v>3</v>
      </c>
      <c r="K97" s="53" t="s">
        <v>2506</v>
      </c>
      <c r="L97" s="53" t="s">
        <v>720</v>
      </c>
      <c r="M97" s="53" t="s">
        <v>728</v>
      </c>
      <c r="N97" s="53">
        <v>128</v>
      </c>
    </row>
    <row r="98" spans="1:14" x14ac:dyDescent="0.3">
      <c r="B98" s="63">
        <v>88</v>
      </c>
      <c r="C98" s="169">
        <v>2</v>
      </c>
      <c r="D98" s="53" t="s">
        <v>2120</v>
      </c>
      <c r="E98" s="53" t="s">
        <v>2379</v>
      </c>
      <c r="F98" s="156">
        <v>0.13578703703703704</v>
      </c>
      <c r="G98" s="53" t="s">
        <v>341</v>
      </c>
      <c r="H98" s="53">
        <v>88</v>
      </c>
      <c r="I98" s="53" t="s">
        <v>445</v>
      </c>
      <c r="J98" s="53" t="s">
        <v>3</v>
      </c>
      <c r="K98" s="53" t="s">
        <v>2507</v>
      </c>
      <c r="L98" s="53" t="s">
        <v>717</v>
      </c>
      <c r="M98" s="53">
        <v>75.47</v>
      </c>
      <c r="N98" s="53" t="s">
        <v>2520</v>
      </c>
    </row>
    <row r="99" spans="1:14" x14ac:dyDescent="0.3">
      <c r="B99" s="63">
        <v>89</v>
      </c>
      <c r="C99" s="169">
        <v>2</v>
      </c>
      <c r="D99" s="53" t="s">
        <v>2379</v>
      </c>
      <c r="E99" s="53" t="s">
        <v>2120</v>
      </c>
      <c r="F99" s="156">
        <v>0.12174768518518519</v>
      </c>
      <c r="G99" s="53" t="s">
        <v>1299</v>
      </c>
      <c r="H99" s="53">
        <v>66</v>
      </c>
      <c r="I99" s="53" t="s">
        <v>1366</v>
      </c>
      <c r="J99" s="53" t="s">
        <v>67</v>
      </c>
      <c r="K99" s="53" t="s">
        <v>2508</v>
      </c>
      <c r="L99" s="53" t="s">
        <v>716</v>
      </c>
      <c r="M99" s="53">
        <v>0</v>
      </c>
      <c r="N99" s="53">
        <v>-0.04</v>
      </c>
    </row>
    <row r="100" spans="1:14" x14ac:dyDescent="0.3">
      <c r="B100" s="63">
        <v>90</v>
      </c>
      <c r="C100" s="169">
        <v>2</v>
      </c>
      <c r="D100" s="53" t="s">
        <v>2120</v>
      </c>
      <c r="E100" s="53" t="s">
        <v>2379</v>
      </c>
      <c r="F100" s="156">
        <v>7.8622685185185184E-2</v>
      </c>
      <c r="G100" s="53" t="s">
        <v>1299</v>
      </c>
      <c r="H100" s="53">
        <v>36</v>
      </c>
      <c r="I100" s="53" t="s">
        <v>1366</v>
      </c>
      <c r="J100" s="53" t="s">
        <v>67</v>
      </c>
      <c r="K100" s="53" t="s">
        <v>2509</v>
      </c>
      <c r="L100" s="53" t="s">
        <v>716</v>
      </c>
      <c r="M100" s="53">
        <v>0</v>
      </c>
      <c r="N100" s="53">
        <v>0</v>
      </c>
    </row>
    <row r="101" spans="1:14" x14ac:dyDescent="0.3">
      <c r="B101" s="63">
        <v>91</v>
      </c>
      <c r="C101" s="169">
        <v>2</v>
      </c>
      <c r="D101" s="53" t="s">
        <v>2379</v>
      </c>
      <c r="E101" s="53" t="s">
        <v>2120</v>
      </c>
      <c r="F101" s="156">
        <v>0.12216435185185186</v>
      </c>
      <c r="G101" s="53" t="s">
        <v>2390</v>
      </c>
      <c r="H101" s="53">
        <v>68</v>
      </c>
      <c r="I101" s="53" t="s">
        <v>2419</v>
      </c>
      <c r="J101" s="53" t="s">
        <v>67</v>
      </c>
      <c r="K101" s="53" t="s">
        <v>2510</v>
      </c>
      <c r="L101" s="53" t="s">
        <v>716</v>
      </c>
      <c r="M101" s="53">
        <v>0</v>
      </c>
      <c r="N101" s="53">
        <v>0.01</v>
      </c>
    </row>
    <row r="102" spans="1:14" x14ac:dyDescent="0.3">
      <c r="B102" s="63">
        <v>92</v>
      </c>
      <c r="C102" s="169">
        <v>3</v>
      </c>
      <c r="D102" s="53" t="s">
        <v>2120</v>
      </c>
      <c r="E102" s="53" t="s">
        <v>2379</v>
      </c>
      <c r="F102" s="156">
        <v>0.14288194444444444</v>
      </c>
      <c r="G102" s="53" t="s">
        <v>2390</v>
      </c>
      <c r="H102" s="53">
        <v>130</v>
      </c>
      <c r="I102" s="53" t="s">
        <v>2419</v>
      </c>
      <c r="J102" s="53" t="s">
        <v>3</v>
      </c>
      <c r="K102" s="53" t="s">
        <v>2511</v>
      </c>
      <c r="L102" s="53" t="s">
        <v>717</v>
      </c>
      <c r="M102" s="53">
        <v>15.22</v>
      </c>
      <c r="N102" s="53">
        <v>148.96</v>
      </c>
    </row>
    <row r="103" spans="1:14" x14ac:dyDescent="0.3">
      <c r="B103" s="63">
        <v>93</v>
      </c>
      <c r="C103" s="169">
        <v>2</v>
      </c>
      <c r="D103" s="53" t="s">
        <v>2379</v>
      </c>
      <c r="E103" s="53" t="s">
        <v>2120</v>
      </c>
      <c r="F103" s="156">
        <v>8.0023148148148149E-2</v>
      </c>
      <c r="G103" s="53" t="s">
        <v>275</v>
      </c>
      <c r="H103" s="53">
        <v>42</v>
      </c>
      <c r="I103" s="53" t="s">
        <v>379</v>
      </c>
      <c r="J103" s="53" t="s">
        <v>3</v>
      </c>
      <c r="K103" s="53" t="s">
        <v>2512</v>
      </c>
      <c r="L103" s="53" t="s">
        <v>717</v>
      </c>
      <c r="M103" s="53" t="s">
        <v>733</v>
      </c>
      <c r="N103" s="53">
        <v>128</v>
      </c>
    </row>
    <row r="104" spans="1:14" x14ac:dyDescent="0.3">
      <c r="B104" s="63">
        <v>94</v>
      </c>
      <c r="C104" s="169">
        <v>3</v>
      </c>
      <c r="D104" s="53" t="s">
        <v>2120</v>
      </c>
      <c r="E104" s="53" t="s">
        <v>2379</v>
      </c>
      <c r="F104" s="156">
        <v>0.14939814814814814</v>
      </c>
      <c r="G104" s="53" t="s">
        <v>275</v>
      </c>
      <c r="H104" s="53">
        <v>173</v>
      </c>
      <c r="I104" s="53" t="s">
        <v>379</v>
      </c>
      <c r="J104" s="53" t="s">
        <v>3</v>
      </c>
      <c r="K104" s="53" t="s">
        <v>2513</v>
      </c>
      <c r="L104" s="53" t="s">
        <v>718</v>
      </c>
      <c r="M104" s="53">
        <v>32.69</v>
      </c>
      <c r="N104" s="53" t="s">
        <v>2522</v>
      </c>
    </row>
    <row r="105" spans="1:14" x14ac:dyDescent="0.3">
      <c r="B105" s="63">
        <v>95</v>
      </c>
      <c r="C105" s="169">
        <v>4</v>
      </c>
      <c r="D105" s="53" t="s">
        <v>2379</v>
      </c>
      <c r="E105" s="53" t="s">
        <v>2120</v>
      </c>
      <c r="F105" s="156">
        <v>0.13677083333333331</v>
      </c>
      <c r="G105" s="53" t="s">
        <v>263</v>
      </c>
      <c r="H105" s="53">
        <v>93</v>
      </c>
      <c r="I105" s="53" t="s">
        <v>367</v>
      </c>
      <c r="J105" s="53" t="s">
        <v>4</v>
      </c>
      <c r="K105" s="53" t="s">
        <v>2514</v>
      </c>
      <c r="L105" s="53" t="s">
        <v>717</v>
      </c>
      <c r="M105" s="53">
        <v>-149</v>
      </c>
      <c r="N105" s="53">
        <v>-19.190000000000001</v>
      </c>
    </row>
    <row r="106" spans="1:14" x14ac:dyDescent="0.3">
      <c r="B106" s="63">
        <v>96</v>
      </c>
      <c r="C106" s="169">
        <v>5</v>
      </c>
      <c r="D106" s="53" t="s">
        <v>2120</v>
      </c>
      <c r="E106" s="53" t="s">
        <v>2379</v>
      </c>
      <c r="F106" s="156">
        <v>0.14103009259259258</v>
      </c>
      <c r="G106" s="53" t="s">
        <v>263</v>
      </c>
      <c r="H106" s="53">
        <v>109</v>
      </c>
      <c r="I106" s="53" t="s">
        <v>367</v>
      </c>
      <c r="J106" s="53" t="s">
        <v>3</v>
      </c>
      <c r="K106" s="53" t="s">
        <v>2515</v>
      </c>
      <c r="L106" s="53" t="s">
        <v>718</v>
      </c>
      <c r="M106" s="53">
        <v>67.81</v>
      </c>
      <c r="N106" s="53" t="s">
        <v>1940</v>
      </c>
    </row>
    <row r="107" spans="1:14" x14ac:dyDescent="0.3">
      <c r="B107" s="63">
        <v>97</v>
      </c>
      <c r="C107" s="169">
        <v>5</v>
      </c>
      <c r="D107" s="53" t="s">
        <v>2379</v>
      </c>
      <c r="E107" s="53" t="s">
        <v>2120</v>
      </c>
      <c r="F107" s="156">
        <v>8.1585648148148157E-2</v>
      </c>
      <c r="G107" s="53" t="s">
        <v>2380</v>
      </c>
      <c r="H107" s="53">
        <v>44</v>
      </c>
      <c r="I107" s="53" t="s">
        <v>2394</v>
      </c>
      <c r="J107" s="53" t="s">
        <v>67</v>
      </c>
      <c r="K107" s="53" t="s">
        <v>2516</v>
      </c>
      <c r="L107" s="53" t="s">
        <v>716</v>
      </c>
      <c r="M107" s="53">
        <v>0</v>
      </c>
      <c r="N107" s="53">
        <v>-0.02</v>
      </c>
    </row>
    <row r="108" spans="1:14" x14ac:dyDescent="0.3">
      <c r="B108" s="63">
        <v>98</v>
      </c>
      <c r="C108" s="169">
        <v>6</v>
      </c>
      <c r="D108" s="53" t="s">
        <v>2120</v>
      </c>
      <c r="E108" s="53" t="s">
        <v>2379</v>
      </c>
      <c r="F108" s="156">
        <v>0.13795138888888889</v>
      </c>
      <c r="G108" s="53" t="s">
        <v>2380</v>
      </c>
      <c r="H108" s="53">
        <v>110</v>
      </c>
      <c r="I108" s="53" t="s">
        <v>2394</v>
      </c>
      <c r="J108" s="53" t="s">
        <v>3</v>
      </c>
      <c r="K108" s="53" t="s">
        <v>2517</v>
      </c>
      <c r="L108" s="53" t="s">
        <v>717</v>
      </c>
      <c r="M108" s="53">
        <v>21.81</v>
      </c>
      <c r="N108" s="53" t="s">
        <v>1228</v>
      </c>
    </row>
    <row r="109" spans="1:14" x14ac:dyDescent="0.3">
      <c r="B109" s="63">
        <v>99</v>
      </c>
      <c r="C109" s="169">
        <v>5</v>
      </c>
      <c r="D109" s="53" t="s">
        <v>2379</v>
      </c>
      <c r="E109" s="53" t="s">
        <v>2120</v>
      </c>
      <c r="F109" s="156">
        <v>0.10887731481481482</v>
      </c>
      <c r="G109" s="53" t="s">
        <v>338</v>
      </c>
      <c r="H109" s="53">
        <v>63</v>
      </c>
      <c r="I109" s="53" t="s">
        <v>443</v>
      </c>
      <c r="J109" s="53" t="s">
        <v>3</v>
      </c>
      <c r="K109" s="53" t="s">
        <v>2518</v>
      </c>
      <c r="L109" s="53" t="s">
        <v>720</v>
      </c>
      <c r="M109" s="53" t="s">
        <v>728</v>
      </c>
      <c r="N109" s="53">
        <v>128</v>
      </c>
    </row>
    <row r="110" spans="1:14" x14ac:dyDescent="0.3">
      <c r="B110" s="63">
        <v>100</v>
      </c>
      <c r="C110" s="169">
        <v>5</v>
      </c>
      <c r="D110" s="53" t="s">
        <v>2120</v>
      </c>
      <c r="E110" s="53" t="s">
        <v>2379</v>
      </c>
      <c r="F110" s="156">
        <v>0.13162037037037036</v>
      </c>
      <c r="G110" s="53" t="s">
        <v>338</v>
      </c>
      <c r="H110" s="53">
        <v>82</v>
      </c>
      <c r="I110" s="53" t="s">
        <v>443</v>
      </c>
      <c r="J110" s="53" t="s">
        <v>67</v>
      </c>
      <c r="K110" s="53" t="s">
        <v>2519</v>
      </c>
      <c r="L110" s="53" t="s">
        <v>718</v>
      </c>
      <c r="M110" s="53">
        <v>0</v>
      </c>
      <c r="N110" s="53">
        <v>0</v>
      </c>
    </row>
    <row r="111" spans="1:14" s="162" customFormat="1" x14ac:dyDescent="0.3">
      <c r="A111" s="264" t="s">
        <v>783</v>
      </c>
      <c r="B111" s="264" t="s">
        <v>783</v>
      </c>
      <c r="C111" s="285" t="s">
        <v>783</v>
      </c>
      <c r="D111" s="264" t="s">
        <v>783</v>
      </c>
      <c r="E111" s="264" t="s">
        <v>783</v>
      </c>
      <c r="F111" s="264" t="s">
        <v>783</v>
      </c>
      <c r="G111" s="264" t="s">
        <v>783</v>
      </c>
      <c r="H111" s="264" t="s">
        <v>783</v>
      </c>
      <c r="I111" s="264" t="s">
        <v>783</v>
      </c>
      <c r="J111" s="264" t="s">
        <v>783</v>
      </c>
      <c r="K111" s="264" t="s">
        <v>783</v>
      </c>
      <c r="L111" s="264" t="s">
        <v>783</v>
      </c>
      <c r="M111" s="264" t="s">
        <v>783</v>
      </c>
      <c r="N111" s="264" t="s">
        <v>783</v>
      </c>
    </row>
  </sheetData>
  <sortState ref="A12:N111">
    <sortCondition ref="B12:B111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148" zoomScaleNormal="148" workbookViewId="0"/>
  </sheetViews>
  <sheetFormatPr defaultColWidth="9.109375" defaultRowHeight="14.4" x14ac:dyDescent="0.3"/>
  <cols>
    <col min="1" max="1" width="1.6640625" style="58" customWidth="1"/>
    <col min="2" max="2" width="5.33203125" style="58" customWidth="1"/>
    <col min="3" max="3" width="6.6640625" style="58" customWidth="1"/>
    <col min="4" max="4" width="6.33203125" style="58" customWidth="1"/>
    <col min="5" max="5" width="3.6640625" style="58" customWidth="1"/>
    <col min="6" max="6" width="0.44140625" style="58" customWidth="1"/>
    <col min="7" max="7" width="6.6640625" style="58" customWidth="1"/>
    <col min="8" max="8" width="6.33203125" style="58" customWidth="1"/>
    <col min="9" max="9" width="3.6640625" style="58" customWidth="1"/>
    <col min="10" max="10" width="6.6640625" style="58" customWidth="1"/>
    <col min="11" max="11" width="6.33203125" style="58" customWidth="1"/>
    <col min="12" max="12" width="3.6640625" style="58" customWidth="1"/>
    <col min="13" max="13" width="0.44140625" style="58" customWidth="1"/>
    <col min="14" max="14" width="6.6640625" style="58" customWidth="1"/>
    <col min="15" max="15" width="6.33203125" style="58" customWidth="1"/>
    <col min="16" max="16" width="3.6640625" style="58" customWidth="1"/>
    <col min="17" max="17" width="6.6640625" style="58" customWidth="1"/>
    <col min="18" max="18" width="6.33203125" style="58" customWidth="1"/>
    <col min="19" max="19" width="3.6640625" style="58" customWidth="1"/>
    <col min="20" max="20" width="0.44140625" style="58" customWidth="1"/>
    <col min="21" max="21" width="6.6640625" style="58" customWidth="1"/>
    <col min="22" max="22" width="6.33203125" style="58" customWidth="1"/>
    <col min="23" max="23" width="3.6640625" style="58" customWidth="1"/>
    <col min="24" max="24" width="3.6640625" style="8" customWidth="1"/>
    <col min="25" max="25" width="3.6640625" style="58" customWidth="1"/>
    <col min="26" max="16384" width="9.109375" style="58"/>
  </cols>
  <sheetData>
    <row r="1" spans="1:24" ht="18" x14ac:dyDescent="0.3">
      <c r="A1" s="108" t="s">
        <v>180</v>
      </c>
    </row>
    <row r="5" spans="1:24" s="59" customFormat="1" ht="12.6" customHeight="1" x14ac:dyDescent="0.2">
      <c r="B5" s="172"/>
      <c r="C5" s="503" t="s">
        <v>3</v>
      </c>
      <c r="D5" s="503"/>
      <c r="E5" s="503"/>
      <c r="F5" s="503"/>
      <c r="G5" s="503"/>
      <c r="H5" s="503"/>
      <c r="I5" s="503"/>
      <c r="J5" s="496" t="s">
        <v>67</v>
      </c>
      <c r="K5" s="497"/>
      <c r="L5" s="497"/>
      <c r="M5" s="497"/>
      <c r="N5" s="497"/>
      <c r="O5" s="497"/>
      <c r="P5" s="498"/>
      <c r="Q5" s="502" t="s">
        <v>4</v>
      </c>
      <c r="R5" s="503"/>
      <c r="S5" s="503"/>
      <c r="T5" s="503"/>
      <c r="U5" s="503"/>
      <c r="V5" s="503"/>
      <c r="W5" s="504"/>
      <c r="X5" s="43"/>
    </row>
    <row r="6" spans="1:24" s="59" customFormat="1" ht="12.6" customHeight="1" x14ac:dyDescent="0.2">
      <c r="B6" s="493" t="s">
        <v>189</v>
      </c>
      <c r="C6" s="495" t="s">
        <v>89</v>
      </c>
      <c r="D6" s="495"/>
      <c r="E6" s="495"/>
      <c r="F6" s="107"/>
      <c r="G6" s="495" t="s">
        <v>90</v>
      </c>
      <c r="H6" s="495"/>
      <c r="I6" s="499"/>
      <c r="J6" s="500" t="s">
        <v>89</v>
      </c>
      <c r="K6" s="501"/>
      <c r="L6" s="501"/>
      <c r="M6" s="308"/>
      <c r="N6" s="495" t="s">
        <v>90</v>
      </c>
      <c r="O6" s="495"/>
      <c r="P6" s="499"/>
      <c r="Q6" s="500" t="s">
        <v>89</v>
      </c>
      <c r="R6" s="501"/>
      <c r="S6" s="501"/>
      <c r="T6" s="308"/>
      <c r="U6" s="495" t="s">
        <v>90</v>
      </c>
      <c r="V6" s="495"/>
      <c r="W6" s="495"/>
      <c r="X6" s="43"/>
    </row>
    <row r="7" spans="1:24" s="59" customFormat="1" ht="12.6" customHeight="1" x14ac:dyDescent="0.2">
      <c r="B7" s="494"/>
      <c r="C7" s="505" t="s">
        <v>1</v>
      </c>
      <c r="D7" s="506"/>
      <c r="E7" s="107" t="s">
        <v>91</v>
      </c>
      <c r="F7" s="171"/>
      <c r="G7" s="505" t="s">
        <v>1</v>
      </c>
      <c r="H7" s="506"/>
      <c r="I7" s="309" t="s">
        <v>91</v>
      </c>
      <c r="J7" s="507" t="s">
        <v>1</v>
      </c>
      <c r="K7" s="506"/>
      <c r="L7" s="107" t="s">
        <v>91</v>
      </c>
      <c r="M7" s="171"/>
      <c r="N7" s="505" t="s">
        <v>1</v>
      </c>
      <c r="O7" s="506"/>
      <c r="P7" s="310" t="s">
        <v>91</v>
      </c>
      <c r="Q7" s="507" t="s">
        <v>1</v>
      </c>
      <c r="R7" s="506"/>
      <c r="S7" s="107" t="s">
        <v>91</v>
      </c>
      <c r="T7" s="171"/>
      <c r="U7" s="505" t="s">
        <v>1</v>
      </c>
      <c r="V7" s="506"/>
      <c r="W7" s="107" t="s">
        <v>91</v>
      </c>
      <c r="X7" s="43"/>
    </row>
    <row r="8" spans="1:24" s="60" customFormat="1" ht="12.6" customHeight="1" x14ac:dyDescent="0.25">
      <c r="B8" s="104" t="s">
        <v>162</v>
      </c>
      <c r="C8" s="311" t="s">
        <v>1238</v>
      </c>
      <c r="D8" s="32" t="s">
        <v>1239</v>
      </c>
      <c r="E8" s="32">
        <v>36</v>
      </c>
      <c r="F8" s="32"/>
      <c r="G8" s="32" t="s">
        <v>1240</v>
      </c>
      <c r="H8" s="32" t="s">
        <v>1241</v>
      </c>
      <c r="I8" s="105">
        <v>121</v>
      </c>
      <c r="J8" s="312" t="s">
        <v>1242</v>
      </c>
      <c r="K8" s="32" t="s">
        <v>1243</v>
      </c>
      <c r="L8" s="32">
        <v>13</v>
      </c>
      <c r="M8" s="32"/>
      <c r="N8" s="32" t="s">
        <v>1244</v>
      </c>
      <c r="O8" s="32" t="s">
        <v>1245</v>
      </c>
      <c r="P8" s="313">
        <v>227</v>
      </c>
      <c r="Q8" s="312" t="s">
        <v>1234</v>
      </c>
      <c r="R8" s="32" t="s">
        <v>1235</v>
      </c>
      <c r="S8" s="40">
        <v>33</v>
      </c>
      <c r="T8" s="40"/>
      <c r="U8" s="311" t="s">
        <v>1236</v>
      </c>
      <c r="V8" s="32" t="s">
        <v>1237</v>
      </c>
      <c r="W8" s="32">
        <v>225</v>
      </c>
      <c r="X8" s="5"/>
    </row>
    <row r="9" spans="1:24" s="60" customFormat="1" ht="12.6" customHeight="1" x14ac:dyDescent="0.25">
      <c r="B9" s="104">
        <v>2</v>
      </c>
      <c r="C9" s="32" t="s">
        <v>1252</v>
      </c>
      <c r="D9" s="32" t="s">
        <v>1253</v>
      </c>
      <c r="E9" s="32">
        <v>22</v>
      </c>
      <c r="F9" s="32"/>
      <c r="G9" s="32" t="s">
        <v>1254</v>
      </c>
      <c r="H9" s="32" t="s">
        <v>1255</v>
      </c>
      <c r="I9" s="105">
        <v>128</v>
      </c>
      <c r="J9" s="312" t="s">
        <v>1248</v>
      </c>
      <c r="K9" s="32" t="s">
        <v>1249</v>
      </c>
      <c r="L9" s="32">
        <v>13</v>
      </c>
      <c r="M9" s="32"/>
      <c r="N9" s="32" t="s">
        <v>1236</v>
      </c>
      <c r="O9" s="32" t="s">
        <v>1251</v>
      </c>
      <c r="P9" s="313">
        <v>141</v>
      </c>
      <c r="Q9" s="312" t="s">
        <v>173</v>
      </c>
      <c r="R9" s="32" t="s">
        <v>1246</v>
      </c>
      <c r="S9" s="40">
        <v>39</v>
      </c>
      <c r="T9" s="40"/>
      <c r="U9" s="32" t="s">
        <v>1250</v>
      </c>
      <c r="V9" s="32" t="s">
        <v>1247</v>
      </c>
      <c r="W9" s="32">
        <v>117</v>
      </c>
      <c r="X9" s="5"/>
    </row>
    <row r="10" spans="1:24" s="60" customFormat="1" ht="12.6" customHeight="1" x14ac:dyDescent="0.25">
      <c r="B10" s="104" t="s">
        <v>2565</v>
      </c>
      <c r="C10" s="32" t="s">
        <v>1992</v>
      </c>
      <c r="D10" s="32" t="s">
        <v>1990</v>
      </c>
      <c r="E10" s="32">
        <v>39</v>
      </c>
      <c r="F10" s="32"/>
      <c r="G10" s="32" t="s">
        <v>1993</v>
      </c>
      <c r="H10" s="32" t="s">
        <v>1991</v>
      </c>
      <c r="I10" s="105">
        <v>146</v>
      </c>
      <c r="J10" s="312" t="s">
        <v>1994</v>
      </c>
      <c r="K10" s="32" t="s">
        <v>1995</v>
      </c>
      <c r="L10" s="32">
        <v>18</v>
      </c>
      <c r="M10" s="32"/>
      <c r="N10" s="32" t="s">
        <v>1996</v>
      </c>
      <c r="O10" s="32" t="s">
        <v>1997</v>
      </c>
      <c r="P10" s="313">
        <v>281</v>
      </c>
      <c r="Q10" s="312" t="s">
        <v>1998</v>
      </c>
      <c r="R10" s="32" t="s">
        <v>1999</v>
      </c>
      <c r="S10" s="40">
        <v>40</v>
      </c>
      <c r="T10" s="40"/>
      <c r="U10" s="32" t="s">
        <v>2000</v>
      </c>
      <c r="V10" s="32" t="s">
        <v>2001</v>
      </c>
      <c r="W10" s="32">
        <v>174</v>
      </c>
      <c r="X10" s="5"/>
    </row>
    <row r="11" spans="1:24" s="60" customFormat="1" ht="12.6" customHeight="1" x14ac:dyDescent="0.25">
      <c r="B11" s="104" t="s">
        <v>1985</v>
      </c>
      <c r="C11" s="32" t="s">
        <v>2116</v>
      </c>
      <c r="D11" s="32" t="s">
        <v>2117</v>
      </c>
      <c r="E11" s="32">
        <v>46</v>
      </c>
      <c r="F11" s="32"/>
      <c r="G11" s="32" t="s">
        <v>2118</v>
      </c>
      <c r="H11" s="32" t="s">
        <v>2119</v>
      </c>
      <c r="I11" s="105">
        <v>99</v>
      </c>
      <c r="J11" s="312" t="s">
        <v>2112</v>
      </c>
      <c r="K11" s="32" t="s">
        <v>2113</v>
      </c>
      <c r="L11" s="32">
        <v>30</v>
      </c>
      <c r="M11" s="32"/>
      <c r="N11" s="32" t="s">
        <v>2114</v>
      </c>
      <c r="O11" s="32" t="s">
        <v>2115</v>
      </c>
      <c r="P11" s="313">
        <v>148</v>
      </c>
      <c r="Q11" s="312" t="s">
        <v>2108</v>
      </c>
      <c r="R11" s="32" t="s">
        <v>2109</v>
      </c>
      <c r="S11" s="40">
        <v>66</v>
      </c>
      <c r="T11" s="40"/>
      <c r="U11" s="32" t="s">
        <v>2110</v>
      </c>
      <c r="V11" s="32" t="s">
        <v>2111</v>
      </c>
      <c r="W11" s="32">
        <v>145</v>
      </c>
      <c r="X11" s="5"/>
    </row>
    <row r="12" spans="1:24" s="60" customFormat="1" ht="12.6" customHeight="1" x14ac:dyDescent="0.25">
      <c r="B12" s="104" t="s">
        <v>62</v>
      </c>
      <c r="C12" s="32" t="s">
        <v>2367</v>
      </c>
      <c r="D12" s="32" t="s">
        <v>2368</v>
      </c>
      <c r="E12" s="32">
        <v>34</v>
      </c>
      <c r="F12" s="32"/>
      <c r="G12" s="32" t="s">
        <v>2369</v>
      </c>
      <c r="H12" s="32" t="s">
        <v>2370</v>
      </c>
      <c r="I12" s="105">
        <v>129</v>
      </c>
      <c r="J12" s="312" t="s">
        <v>2371</v>
      </c>
      <c r="K12" s="32" t="s">
        <v>2372</v>
      </c>
      <c r="L12" s="32">
        <v>35</v>
      </c>
      <c r="M12" s="32"/>
      <c r="N12" s="32" t="s">
        <v>2373</v>
      </c>
      <c r="O12" s="32" t="s">
        <v>2374</v>
      </c>
      <c r="P12" s="313">
        <v>194</v>
      </c>
      <c r="Q12" s="312" t="s">
        <v>2375</v>
      </c>
      <c r="R12" s="32" t="s">
        <v>2376</v>
      </c>
      <c r="S12" s="40">
        <v>53</v>
      </c>
      <c r="T12" s="40"/>
      <c r="U12" s="32" t="s">
        <v>2377</v>
      </c>
      <c r="V12" s="32" t="s">
        <v>2378</v>
      </c>
      <c r="W12" s="32">
        <v>76</v>
      </c>
      <c r="X12" s="5"/>
    </row>
    <row r="13" spans="1:24" s="60" customFormat="1" ht="12.6" customHeight="1" x14ac:dyDescent="0.25">
      <c r="B13" s="104" t="s">
        <v>159</v>
      </c>
      <c r="C13" s="32">
        <v>93</v>
      </c>
      <c r="D13" s="32" t="s">
        <v>2526</v>
      </c>
      <c r="E13" s="32">
        <v>42</v>
      </c>
      <c r="F13" s="32"/>
      <c r="G13" s="32">
        <v>84</v>
      </c>
      <c r="H13" s="32" t="s">
        <v>2527</v>
      </c>
      <c r="I13" s="105">
        <v>187</v>
      </c>
      <c r="J13" s="312">
        <v>62</v>
      </c>
      <c r="K13" s="32" t="s">
        <v>2527</v>
      </c>
      <c r="L13" s="32">
        <v>34</v>
      </c>
      <c r="M13" s="32"/>
      <c r="N13" s="32">
        <v>58</v>
      </c>
      <c r="O13" s="32" t="s">
        <v>2527</v>
      </c>
      <c r="P13" s="313">
        <v>211</v>
      </c>
      <c r="Q13" s="312">
        <v>95</v>
      </c>
      <c r="R13" s="32" t="s">
        <v>2526</v>
      </c>
      <c r="S13" s="40">
        <v>93</v>
      </c>
      <c r="T13" s="40"/>
      <c r="U13" s="32">
        <v>16</v>
      </c>
      <c r="V13" s="32" t="s">
        <v>2527</v>
      </c>
      <c r="W13" s="32">
        <v>196</v>
      </c>
      <c r="X13" s="5"/>
    </row>
    <row r="14" spans="1:24" s="60" customFormat="1" ht="12.6" customHeight="1" x14ac:dyDescent="0.25">
      <c r="B14" s="36" t="s">
        <v>109</v>
      </c>
      <c r="C14" s="39" t="s">
        <v>2528</v>
      </c>
      <c r="D14" s="39" t="s">
        <v>1253</v>
      </c>
      <c r="E14" s="39">
        <v>22</v>
      </c>
      <c r="F14" s="39"/>
      <c r="G14" s="39" t="s">
        <v>2529</v>
      </c>
      <c r="H14" s="39" t="s">
        <v>2527</v>
      </c>
      <c r="I14" s="314">
        <v>187</v>
      </c>
      <c r="J14" s="315" t="s">
        <v>2530</v>
      </c>
      <c r="K14" s="39" t="s">
        <v>1243</v>
      </c>
      <c r="L14" s="39">
        <v>13</v>
      </c>
      <c r="M14" s="39"/>
      <c r="N14" s="39" t="s">
        <v>2531</v>
      </c>
      <c r="O14" s="39" t="s">
        <v>1245</v>
      </c>
      <c r="P14" s="316">
        <v>227</v>
      </c>
      <c r="Q14" s="315" t="s">
        <v>2532</v>
      </c>
      <c r="R14" s="39" t="s">
        <v>1235</v>
      </c>
      <c r="S14" s="317">
        <v>33</v>
      </c>
      <c r="T14" s="317"/>
      <c r="U14" s="39" t="s">
        <v>2533</v>
      </c>
      <c r="V14" s="39" t="s">
        <v>1237</v>
      </c>
      <c r="W14" s="39">
        <v>225</v>
      </c>
      <c r="X14" s="5"/>
    </row>
    <row r="15" spans="1:24" s="60" customFormat="1" ht="12" customHeight="1" x14ac:dyDescent="0.3">
      <c r="B15" s="307"/>
      <c r="C15" s="307"/>
      <c r="D15" s="307"/>
      <c r="E15" s="307"/>
      <c r="F15" s="307"/>
      <c r="G15" s="307"/>
      <c r="H15" s="307"/>
      <c r="I15" s="265"/>
      <c r="J15" s="266"/>
      <c r="K15" s="307"/>
      <c r="L15" s="307"/>
      <c r="M15" s="307"/>
      <c r="N15" s="307"/>
      <c r="O15" s="307"/>
      <c r="P15" s="267"/>
      <c r="Q15" s="266"/>
      <c r="R15" s="307"/>
      <c r="S15" s="268"/>
      <c r="T15" s="268"/>
      <c r="U15" s="307"/>
      <c r="V15" s="307"/>
      <c r="W15" s="307"/>
      <c r="X15" s="5"/>
    </row>
    <row r="16" spans="1:24" s="60" customFormat="1" ht="12" x14ac:dyDescent="0.3">
      <c r="X16" s="5"/>
    </row>
    <row r="17" spans="2:24" s="60" customFormat="1" ht="12" x14ac:dyDescent="0.3">
      <c r="B17" s="61"/>
      <c r="X17" s="5"/>
    </row>
    <row r="20" spans="2:24" s="60" customFormat="1" ht="12" x14ac:dyDescent="0.3">
      <c r="X20" s="5"/>
    </row>
  </sheetData>
  <mergeCells count="16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166" zoomScaleNormal="166" workbookViewId="0">
      <pane ySplit="11" topLeftCell="A12" activePane="bottomLeft" state="frozen"/>
      <selection pane="bottomLeft"/>
    </sheetView>
  </sheetViews>
  <sheetFormatPr defaultColWidth="9.109375" defaultRowHeight="13.8" x14ac:dyDescent="0.25"/>
  <cols>
    <col min="1" max="1" width="1.6640625" style="130" customWidth="1"/>
    <col min="2" max="2" width="9.109375" style="130"/>
    <col min="3" max="3" width="2.33203125" style="130" customWidth="1"/>
    <col min="4" max="4" width="14.33203125" style="29" customWidth="1"/>
    <col min="5" max="5" width="5.109375" style="29" customWidth="1"/>
    <col min="6" max="6" width="5.109375" style="30" customWidth="1"/>
    <col min="7" max="7" width="1.6640625" style="29" customWidth="1"/>
    <col min="8" max="8" width="4.6640625" style="29" customWidth="1"/>
    <col min="9" max="9" width="4" style="30" customWidth="1"/>
    <col min="10" max="10" width="1.6640625" style="29" customWidth="1"/>
    <col min="11" max="11" width="4.6640625" style="29" customWidth="1"/>
    <col min="12" max="12" width="4" style="30" customWidth="1"/>
    <col min="13" max="13" width="1.6640625" style="29" customWidth="1"/>
    <col min="14" max="14" width="4.6640625" style="29" customWidth="1"/>
    <col min="15" max="15" width="4" style="30" customWidth="1"/>
    <col min="16" max="16" width="1.6640625" style="29" customWidth="1"/>
    <col min="17" max="17" width="4.6640625" style="29" customWidth="1"/>
    <col min="18" max="18" width="4" style="30" customWidth="1"/>
    <col min="19" max="19" width="1.6640625" style="29" customWidth="1"/>
    <col min="20" max="20" width="4.6640625" style="29" customWidth="1"/>
    <col min="21" max="21" width="4" style="30" customWidth="1"/>
    <col min="22" max="22" width="1.6640625" style="30" customWidth="1"/>
    <col min="23" max="23" width="4.6640625" style="130" customWidth="1"/>
    <col min="24" max="24" width="3.6640625" style="130" customWidth="1"/>
    <col min="25" max="16384" width="9.109375" style="130"/>
  </cols>
  <sheetData>
    <row r="1" spans="1:24" ht="17.399999999999999" x14ac:dyDescent="0.3">
      <c r="A1" s="129" t="s">
        <v>2569</v>
      </c>
    </row>
    <row r="4" spans="1:24" hidden="1" x14ac:dyDescent="0.25"/>
    <row r="5" spans="1:24" hidden="1" x14ac:dyDescent="0.25"/>
    <row r="6" spans="1:24" hidden="1" x14ac:dyDescent="0.25"/>
    <row r="7" spans="1:24" hidden="1" x14ac:dyDescent="0.25">
      <c r="D7" s="31"/>
    </row>
    <row r="8" spans="1:24" hidden="1" x14ac:dyDescent="0.25">
      <c r="D8" s="31"/>
    </row>
    <row r="9" spans="1:24" s="131" customFormat="1" ht="11.4" customHeight="1" x14ac:dyDescent="0.2">
      <c r="C9" s="488" t="s">
        <v>181</v>
      </c>
      <c r="D9" s="489"/>
      <c r="E9" s="492" t="s">
        <v>169</v>
      </c>
      <c r="F9" s="492"/>
      <c r="G9" s="127"/>
      <c r="H9" s="492" t="s">
        <v>170</v>
      </c>
      <c r="I9" s="492"/>
      <c r="J9" s="127"/>
      <c r="K9" s="492" t="s">
        <v>175</v>
      </c>
      <c r="L9" s="492"/>
      <c r="M9" s="127"/>
      <c r="N9" s="492" t="s">
        <v>176</v>
      </c>
      <c r="O9" s="492"/>
      <c r="P9" s="127"/>
      <c r="Q9" s="492" t="s">
        <v>102</v>
      </c>
      <c r="R9" s="492"/>
      <c r="S9" s="127"/>
      <c r="T9" s="492" t="s">
        <v>96</v>
      </c>
      <c r="U9" s="492"/>
      <c r="V9" s="127"/>
      <c r="W9" s="492" t="s">
        <v>100</v>
      </c>
      <c r="X9" s="492"/>
    </row>
    <row r="10" spans="1:24" s="131" customFormat="1" ht="11.4" customHeight="1" x14ac:dyDescent="0.2">
      <c r="C10" s="490"/>
      <c r="D10" s="491"/>
      <c r="E10" s="36" t="s">
        <v>0</v>
      </c>
      <c r="F10" s="37" t="s">
        <v>98</v>
      </c>
      <c r="G10" s="36"/>
      <c r="H10" s="36" t="s">
        <v>0</v>
      </c>
      <c r="I10" s="37" t="s">
        <v>98</v>
      </c>
      <c r="J10" s="36"/>
      <c r="K10" s="36" t="s">
        <v>97</v>
      </c>
      <c r="L10" s="37" t="s">
        <v>98</v>
      </c>
      <c r="M10" s="36"/>
      <c r="N10" s="36" t="s">
        <v>97</v>
      </c>
      <c r="O10" s="37" t="s">
        <v>98</v>
      </c>
      <c r="P10" s="36"/>
      <c r="Q10" s="36" t="s">
        <v>0</v>
      </c>
      <c r="R10" s="37" t="s">
        <v>98</v>
      </c>
      <c r="S10" s="36"/>
      <c r="T10" s="36" t="s">
        <v>97</v>
      </c>
      <c r="U10" s="37" t="s">
        <v>98</v>
      </c>
      <c r="V10" s="37"/>
      <c r="W10" s="36" t="s">
        <v>0</v>
      </c>
      <c r="X10" s="37" t="s">
        <v>98</v>
      </c>
    </row>
    <row r="11" spans="1:24" s="131" customFormat="1" ht="0.9" customHeight="1" x14ac:dyDescent="0.25">
      <c r="C11" s="132"/>
      <c r="D11" s="133"/>
      <c r="E11" s="73"/>
      <c r="F11" s="74"/>
      <c r="G11" s="73"/>
      <c r="H11" s="73"/>
      <c r="I11" s="74"/>
      <c r="J11" s="73"/>
      <c r="K11" s="73"/>
      <c r="L11" s="74"/>
      <c r="M11" s="73"/>
      <c r="N11" s="73"/>
      <c r="O11" s="74"/>
      <c r="P11" s="73"/>
      <c r="Q11" s="73"/>
      <c r="R11" s="74"/>
      <c r="S11" s="73"/>
      <c r="T11" s="73"/>
      <c r="U11" s="74"/>
      <c r="V11" s="74"/>
      <c r="W11" s="73"/>
      <c r="X11" s="74"/>
    </row>
    <row r="12" spans="1:24" s="134" customFormat="1" ht="11.1" customHeight="1" x14ac:dyDescent="0.25">
      <c r="C12" s="135"/>
      <c r="D12" s="34" t="s">
        <v>101</v>
      </c>
      <c r="E12" s="34">
        <v>240</v>
      </c>
      <c r="F12" s="35"/>
      <c r="G12" s="34"/>
      <c r="H12" s="34">
        <v>240</v>
      </c>
      <c r="I12" s="35"/>
      <c r="J12" s="34"/>
      <c r="K12" s="34">
        <v>480</v>
      </c>
      <c r="L12" s="35"/>
      <c r="M12" s="34"/>
      <c r="N12" s="34">
        <v>60</v>
      </c>
      <c r="O12" s="35"/>
      <c r="P12" s="34"/>
      <c r="Q12" s="34">
        <v>180</v>
      </c>
      <c r="R12" s="35"/>
      <c r="S12" s="34"/>
      <c r="T12" s="34">
        <v>100</v>
      </c>
      <c r="U12" s="35"/>
      <c r="V12" s="35"/>
      <c r="W12" s="34">
        <f>E12+H12+K12+N12+Q12+T12</f>
        <v>1300</v>
      </c>
      <c r="X12" s="35"/>
    </row>
    <row r="13" spans="1:24" s="134" customFormat="1" ht="11.1" customHeight="1" x14ac:dyDescent="0.25">
      <c r="C13" s="485" t="s">
        <v>104</v>
      </c>
      <c r="D13" s="40" t="s">
        <v>158</v>
      </c>
      <c r="E13" s="34">
        <v>109</v>
      </c>
      <c r="F13" s="35">
        <f>E13*100/E12</f>
        <v>45.416666666666664</v>
      </c>
      <c r="G13" s="34"/>
      <c r="H13" s="34">
        <v>135</v>
      </c>
      <c r="I13" s="35">
        <f>H13*100/H12</f>
        <v>56.25</v>
      </c>
      <c r="J13" s="34"/>
      <c r="K13" s="34">
        <v>323</v>
      </c>
      <c r="L13" s="35">
        <f>K13*100/K12</f>
        <v>67.291666666666671</v>
      </c>
      <c r="M13" s="34"/>
      <c r="N13" s="34">
        <v>40</v>
      </c>
      <c r="O13" s="35">
        <f>N13*100/N12</f>
        <v>66.666666666666671</v>
      </c>
      <c r="P13" s="34"/>
      <c r="Q13" s="34">
        <v>139</v>
      </c>
      <c r="R13" s="35">
        <f>Q13*100/Q12</f>
        <v>77.222222222222229</v>
      </c>
      <c r="S13" s="34"/>
      <c r="T13" s="34">
        <v>71</v>
      </c>
      <c r="U13" s="35">
        <f>T13*100/T12</f>
        <v>71</v>
      </c>
      <c r="V13" s="35"/>
      <c r="W13" s="34">
        <f>E13+H13+K13+N13+Q13+T13</f>
        <v>817</v>
      </c>
      <c r="X13" s="35">
        <f>W13*100/W12</f>
        <v>62.846153846153847</v>
      </c>
    </row>
    <row r="14" spans="1:24" s="134" customFormat="1" ht="11.1" customHeight="1" x14ac:dyDescent="0.25">
      <c r="C14" s="486"/>
      <c r="D14" s="40" t="s">
        <v>99</v>
      </c>
      <c r="E14" s="34">
        <f>E15+E16</f>
        <v>131</v>
      </c>
      <c r="F14" s="35">
        <f>E14*100/E12</f>
        <v>54.583333333333336</v>
      </c>
      <c r="G14" s="34"/>
      <c r="H14" s="34">
        <v>105</v>
      </c>
      <c r="I14" s="35">
        <f>H14*100/H12</f>
        <v>43.75</v>
      </c>
      <c r="J14" s="34"/>
      <c r="K14" s="34">
        <v>157</v>
      </c>
      <c r="L14" s="35">
        <f>K14*100/K12</f>
        <v>32.708333333333336</v>
      </c>
      <c r="M14" s="34"/>
      <c r="N14" s="34">
        <v>20</v>
      </c>
      <c r="O14" s="35">
        <f>N14*100/N12</f>
        <v>33.333333333333336</v>
      </c>
      <c r="P14" s="34"/>
      <c r="Q14" s="34">
        <v>41</v>
      </c>
      <c r="R14" s="35">
        <f>Q14*100/Q12</f>
        <v>22.777777777777779</v>
      </c>
      <c r="S14" s="34"/>
      <c r="T14" s="34">
        <v>29</v>
      </c>
      <c r="U14" s="35">
        <f>T14*100/T12</f>
        <v>29</v>
      </c>
      <c r="V14" s="35"/>
      <c r="W14" s="34">
        <f>E14+H14+K14+N14+Q14+T14</f>
        <v>483</v>
      </c>
      <c r="X14" s="35">
        <f>W14*100/W12</f>
        <v>37.153846153846153</v>
      </c>
    </row>
    <row r="15" spans="1:24" s="134" customFormat="1" ht="11.1" customHeight="1" x14ac:dyDescent="0.25">
      <c r="C15" s="486"/>
      <c r="D15" s="41" t="s">
        <v>3</v>
      </c>
      <c r="E15" s="34">
        <v>74</v>
      </c>
      <c r="F15" s="35">
        <f>E15*100/E12</f>
        <v>30.833333333333332</v>
      </c>
      <c r="G15" s="34"/>
      <c r="H15" s="34">
        <v>69</v>
      </c>
      <c r="I15" s="35">
        <f>H15*100/H12</f>
        <v>28.75</v>
      </c>
      <c r="J15" s="34"/>
      <c r="K15" s="34">
        <v>98</v>
      </c>
      <c r="L15" s="35">
        <f>K15*100/K12</f>
        <v>20.416666666666668</v>
      </c>
      <c r="M15" s="34"/>
      <c r="N15" s="34">
        <v>15</v>
      </c>
      <c r="O15" s="35">
        <f>N15*100/N12</f>
        <v>25</v>
      </c>
      <c r="P15" s="34"/>
      <c r="Q15" s="34">
        <v>38</v>
      </c>
      <c r="R15" s="35">
        <f>Q15*100/Q12</f>
        <v>21.111111111111111</v>
      </c>
      <c r="S15" s="34"/>
      <c r="T15" s="34">
        <v>27</v>
      </c>
      <c r="U15" s="35">
        <f>T15*100/T12</f>
        <v>27</v>
      </c>
      <c r="V15" s="35"/>
      <c r="W15" s="34">
        <f t="shared" ref="W15:W19" si="0">E15+H15+K15+N15+Q15+T15</f>
        <v>321</v>
      </c>
      <c r="X15" s="35">
        <f>W15*100/W12</f>
        <v>24.692307692307693</v>
      </c>
    </row>
    <row r="16" spans="1:24" s="134" customFormat="1" ht="11.1" customHeight="1" x14ac:dyDescent="0.25">
      <c r="C16" s="486"/>
      <c r="D16" s="41" t="s">
        <v>4</v>
      </c>
      <c r="E16" s="34">
        <v>57</v>
      </c>
      <c r="F16" s="35">
        <f>E16*100/E12</f>
        <v>23.75</v>
      </c>
      <c r="G16" s="34"/>
      <c r="H16" s="34">
        <v>36</v>
      </c>
      <c r="I16" s="35">
        <f>H16*100/H12</f>
        <v>15</v>
      </c>
      <c r="J16" s="34"/>
      <c r="K16" s="34">
        <v>59</v>
      </c>
      <c r="L16" s="35">
        <f>K16*100/K12</f>
        <v>12.291666666666666</v>
      </c>
      <c r="M16" s="34"/>
      <c r="N16" s="34">
        <v>5</v>
      </c>
      <c r="O16" s="35">
        <f>N16*100/N12</f>
        <v>8.3333333333333339</v>
      </c>
      <c r="P16" s="34"/>
      <c r="Q16" s="34">
        <v>3</v>
      </c>
      <c r="R16" s="35">
        <f>Q16*100/Q12</f>
        <v>1.6666666666666667</v>
      </c>
      <c r="S16" s="34"/>
      <c r="T16" s="34">
        <v>2</v>
      </c>
      <c r="U16" s="35">
        <f>T16*100/T12</f>
        <v>2</v>
      </c>
      <c r="V16" s="35"/>
      <c r="W16" s="34">
        <f t="shared" si="0"/>
        <v>162</v>
      </c>
      <c r="X16" s="35">
        <f>W16*100/W12</f>
        <v>12.461538461538462</v>
      </c>
    </row>
    <row r="17" spans="3:26" s="134" customFormat="1" ht="11.1" hidden="1" customHeight="1" x14ac:dyDescent="0.25">
      <c r="C17" s="486"/>
      <c r="D17" s="41" t="s">
        <v>1233</v>
      </c>
      <c r="E17" s="34"/>
      <c r="F17" s="35">
        <f>E17*100/E13</f>
        <v>0</v>
      </c>
      <c r="G17" s="34"/>
      <c r="H17" s="34"/>
      <c r="I17" s="35">
        <f>H17*100/H13</f>
        <v>0</v>
      </c>
      <c r="J17" s="34"/>
      <c r="K17" s="34"/>
      <c r="L17" s="35"/>
      <c r="M17" s="34"/>
      <c r="N17" s="34"/>
      <c r="O17" s="35"/>
      <c r="P17" s="34"/>
      <c r="Q17" s="34"/>
      <c r="R17" s="35"/>
      <c r="S17" s="34"/>
      <c r="T17" s="34"/>
      <c r="U17" s="35"/>
      <c r="V17" s="35"/>
      <c r="W17" s="34">
        <f t="shared" si="0"/>
        <v>0</v>
      </c>
      <c r="X17" s="35"/>
    </row>
    <row r="18" spans="3:26" s="134" customFormat="1" ht="11.1" customHeight="1" x14ac:dyDescent="0.25">
      <c r="C18" s="486"/>
      <c r="D18" s="41" t="s">
        <v>155</v>
      </c>
      <c r="E18" s="35">
        <f>(E15+E13/2)</f>
        <v>128.5</v>
      </c>
      <c r="F18" s="35">
        <f>E18*100/E12</f>
        <v>53.541666666666664</v>
      </c>
      <c r="G18" s="34"/>
      <c r="H18" s="35">
        <f>(H15+H13/2)</f>
        <v>136.5</v>
      </c>
      <c r="I18" s="35">
        <f>H18*100/H12</f>
        <v>56.875</v>
      </c>
      <c r="J18" s="34"/>
      <c r="K18" s="35">
        <f>(K15+K13/2)</f>
        <v>259.5</v>
      </c>
      <c r="L18" s="35">
        <f>K18*100/K12</f>
        <v>54.0625</v>
      </c>
      <c r="M18" s="34"/>
      <c r="N18" s="35">
        <f>(N15+N13/2)</f>
        <v>35</v>
      </c>
      <c r="O18" s="35">
        <f>N18*100/N12</f>
        <v>58.333333333333336</v>
      </c>
      <c r="P18" s="34"/>
      <c r="Q18" s="35">
        <f>(Q15+Q13/2)</f>
        <v>107.5</v>
      </c>
      <c r="R18" s="35">
        <f>Q18*100/Q12</f>
        <v>59.722222222222221</v>
      </c>
      <c r="S18" s="34"/>
      <c r="T18" s="35">
        <f>(T15+T13/2)</f>
        <v>62.5</v>
      </c>
      <c r="U18" s="35">
        <f>T18*100/T12</f>
        <v>62.5</v>
      </c>
      <c r="V18" s="35"/>
      <c r="W18" s="34">
        <f t="shared" si="0"/>
        <v>729.5</v>
      </c>
      <c r="X18" s="35">
        <f>W18*100/W12</f>
        <v>56.115384615384613</v>
      </c>
    </row>
    <row r="19" spans="3:26" s="134" customFormat="1" ht="11.1" customHeight="1" x14ac:dyDescent="0.25">
      <c r="C19" s="487"/>
      <c r="D19" s="41" t="s">
        <v>156</v>
      </c>
      <c r="E19" s="35">
        <f>(E16+E13/2)</f>
        <v>111.5</v>
      </c>
      <c r="F19" s="35">
        <f>E19*100/E12</f>
        <v>46.458333333333336</v>
      </c>
      <c r="G19" s="35"/>
      <c r="H19" s="35">
        <f>(H16+H13/2)</f>
        <v>103.5</v>
      </c>
      <c r="I19" s="35">
        <f>H19*100/H12</f>
        <v>43.125</v>
      </c>
      <c r="J19" s="35"/>
      <c r="K19" s="35">
        <f>(K16+K13/2)</f>
        <v>220.5</v>
      </c>
      <c r="L19" s="35">
        <f>K19*100/K12</f>
        <v>45.9375</v>
      </c>
      <c r="M19" s="35"/>
      <c r="N19" s="35">
        <f>(N16+N13/2)</f>
        <v>25</v>
      </c>
      <c r="O19" s="35">
        <f>N19*100/N12</f>
        <v>41.666666666666664</v>
      </c>
      <c r="P19" s="35"/>
      <c r="Q19" s="35">
        <f>(Q16+Q13/2)</f>
        <v>72.5</v>
      </c>
      <c r="R19" s="35">
        <f>Q19*100/Q12</f>
        <v>40.277777777777779</v>
      </c>
      <c r="S19" s="35"/>
      <c r="T19" s="35">
        <f>(T16+T13/2)</f>
        <v>37.5</v>
      </c>
      <c r="U19" s="35">
        <f>T19*100/T12</f>
        <v>37.5</v>
      </c>
      <c r="V19" s="35"/>
      <c r="W19" s="34">
        <f t="shared" si="0"/>
        <v>570.5</v>
      </c>
      <c r="X19" s="35">
        <f>W19*100/W12</f>
        <v>43.884615384615387</v>
      </c>
    </row>
    <row r="20" spans="3:26" s="134" customFormat="1" ht="3" customHeight="1" x14ac:dyDescent="0.25">
      <c r="C20" s="106"/>
      <c r="D20" s="32"/>
      <c r="E20" s="34"/>
      <c r="F20" s="35"/>
      <c r="G20" s="34"/>
      <c r="H20" s="34"/>
      <c r="I20" s="35"/>
      <c r="J20" s="34"/>
      <c r="K20" s="34"/>
      <c r="L20" s="35"/>
      <c r="M20" s="34"/>
      <c r="N20" s="34"/>
      <c r="O20" s="35"/>
      <c r="P20" s="34"/>
      <c r="Q20" s="34"/>
      <c r="R20" s="35"/>
      <c r="S20" s="34"/>
      <c r="T20" s="34"/>
      <c r="U20" s="35"/>
      <c r="V20" s="35"/>
      <c r="W20" s="34"/>
      <c r="X20" s="35"/>
    </row>
    <row r="21" spans="3:26" s="134" customFormat="1" ht="11.1" customHeight="1" x14ac:dyDescent="0.25">
      <c r="C21" s="485" t="s">
        <v>105</v>
      </c>
      <c r="D21" s="32" t="s">
        <v>93</v>
      </c>
      <c r="E21" s="34">
        <v>45</v>
      </c>
      <c r="F21" s="35">
        <f>E21*100/E12</f>
        <v>18.75</v>
      </c>
      <c r="G21" s="34"/>
      <c r="H21" s="34">
        <v>72</v>
      </c>
      <c r="I21" s="35">
        <f>H21*100/H12</f>
        <v>30</v>
      </c>
      <c r="J21" s="34"/>
      <c r="K21" s="34">
        <v>187</v>
      </c>
      <c r="L21" s="35">
        <f>K21*100/K12</f>
        <v>38.958333333333336</v>
      </c>
      <c r="M21" s="34"/>
      <c r="N21" s="34">
        <v>14</v>
      </c>
      <c r="O21" s="35">
        <f>N21*100/N12</f>
        <v>23.333333333333332</v>
      </c>
      <c r="P21" s="34"/>
      <c r="Q21" s="34">
        <v>67</v>
      </c>
      <c r="R21" s="35">
        <f>Q21*100/Q12</f>
        <v>37.222222222222221</v>
      </c>
      <c r="S21" s="34"/>
      <c r="T21" s="34">
        <v>35</v>
      </c>
      <c r="U21" s="35">
        <f>T21*100/T12</f>
        <v>35</v>
      </c>
      <c r="V21" s="35"/>
      <c r="W21" s="34">
        <f t="shared" ref="W21:W32" si="1">E21+H21+K21+N21+Q21+T21</f>
        <v>420</v>
      </c>
      <c r="X21" s="35">
        <f>W21*100/W12</f>
        <v>32.307692307692307</v>
      </c>
    </row>
    <row r="22" spans="3:26" s="134" customFormat="1" ht="11.1" customHeight="1" x14ac:dyDescent="0.25">
      <c r="C22" s="486"/>
      <c r="D22" s="32" t="s">
        <v>94</v>
      </c>
      <c r="E22" s="34">
        <v>16</v>
      </c>
      <c r="F22" s="35">
        <f>E22*100/E12</f>
        <v>6.666666666666667</v>
      </c>
      <c r="G22" s="34"/>
      <c r="H22" s="34">
        <v>26</v>
      </c>
      <c r="I22" s="35">
        <f>H22*100/H12</f>
        <v>10.833333333333334</v>
      </c>
      <c r="J22" s="34"/>
      <c r="K22" s="34">
        <v>61</v>
      </c>
      <c r="L22" s="35">
        <f>K22*100/K12</f>
        <v>12.708333333333334</v>
      </c>
      <c r="M22" s="34"/>
      <c r="N22" s="34">
        <v>5</v>
      </c>
      <c r="O22" s="35">
        <f>N22*100/N12</f>
        <v>8.3333333333333339</v>
      </c>
      <c r="P22" s="34"/>
      <c r="Q22" s="34">
        <v>11</v>
      </c>
      <c r="R22" s="35">
        <f>Q22*100/Q12</f>
        <v>6.1111111111111107</v>
      </c>
      <c r="S22" s="34"/>
      <c r="T22" s="34">
        <v>7</v>
      </c>
      <c r="U22" s="35">
        <f>T22*100/T12</f>
        <v>7</v>
      </c>
      <c r="V22" s="35"/>
      <c r="W22" s="34">
        <f t="shared" si="1"/>
        <v>126</v>
      </c>
      <c r="X22" s="35">
        <f>W22*100/W12</f>
        <v>9.6923076923076916</v>
      </c>
    </row>
    <row r="23" spans="3:26" s="134" customFormat="1" ht="11.1" customHeight="1" x14ac:dyDescent="0.25">
      <c r="C23" s="486"/>
      <c r="D23" s="32" t="s">
        <v>108</v>
      </c>
      <c r="E23" s="34">
        <v>5</v>
      </c>
      <c r="F23" s="35">
        <f>E23*100/E12</f>
        <v>2.0833333333333335</v>
      </c>
      <c r="G23" s="34"/>
      <c r="H23" s="34">
        <v>2</v>
      </c>
      <c r="I23" s="35">
        <f>H23*100/H12</f>
        <v>0.83333333333333337</v>
      </c>
      <c r="J23" s="34"/>
      <c r="K23" s="34">
        <v>2</v>
      </c>
      <c r="L23" s="35">
        <f>K23*100/K12</f>
        <v>0.41666666666666669</v>
      </c>
      <c r="M23" s="34"/>
      <c r="N23" s="34">
        <v>1</v>
      </c>
      <c r="O23" s="35">
        <f>N23*100/N12</f>
        <v>1.6666666666666667</v>
      </c>
      <c r="P23" s="34"/>
      <c r="Q23" s="34">
        <v>6</v>
      </c>
      <c r="R23" s="35">
        <f>Q23*100/Q12</f>
        <v>3.3333333333333335</v>
      </c>
      <c r="S23" s="34"/>
      <c r="T23" s="34">
        <v>4</v>
      </c>
      <c r="U23" s="35">
        <f>T23*100/T12</f>
        <v>4</v>
      </c>
      <c r="V23" s="35"/>
      <c r="W23" s="34">
        <f t="shared" si="1"/>
        <v>20</v>
      </c>
      <c r="X23" s="35">
        <f>W23*100/W12</f>
        <v>1.5384615384615385</v>
      </c>
    </row>
    <row r="24" spans="3:26" s="134" customFormat="1" ht="11.1" customHeight="1" x14ac:dyDescent="0.25">
      <c r="C24" s="486"/>
      <c r="D24" s="32" t="s">
        <v>123</v>
      </c>
      <c r="E24" s="34">
        <v>0</v>
      </c>
      <c r="F24" s="35">
        <f>E24*100/E12</f>
        <v>0</v>
      </c>
      <c r="G24" s="34"/>
      <c r="H24" s="34">
        <v>0</v>
      </c>
      <c r="I24" s="35">
        <f>H24*100/H12</f>
        <v>0</v>
      </c>
      <c r="J24" s="34"/>
      <c r="K24" s="34">
        <v>0</v>
      </c>
      <c r="L24" s="35">
        <f>K24*100/K12</f>
        <v>0</v>
      </c>
      <c r="M24" s="34"/>
      <c r="N24" s="34">
        <v>0</v>
      </c>
      <c r="O24" s="35">
        <f>N24*100/N12</f>
        <v>0</v>
      </c>
      <c r="P24" s="34"/>
      <c r="Q24" s="34">
        <v>1</v>
      </c>
      <c r="R24" s="35">
        <f>Q24*100/Q12</f>
        <v>0.55555555555555558</v>
      </c>
      <c r="S24" s="34"/>
      <c r="T24" s="34">
        <v>0</v>
      </c>
      <c r="U24" s="35">
        <f>T24*100/T12</f>
        <v>0</v>
      </c>
      <c r="V24" s="35"/>
      <c r="W24" s="34">
        <f t="shared" si="1"/>
        <v>1</v>
      </c>
      <c r="X24" s="35">
        <f>W24*100/W12</f>
        <v>7.6923076923076927E-2</v>
      </c>
    </row>
    <row r="25" spans="3:26" s="134" customFormat="1" ht="11.1" customHeight="1" x14ac:dyDescent="0.25">
      <c r="C25" s="486"/>
      <c r="D25" s="32" t="s">
        <v>110</v>
      </c>
      <c r="E25" s="34">
        <v>43</v>
      </c>
      <c r="F25" s="35">
        <f>E25*100/E12</f>
        <v>17.916666666666668</v>
      </c>
      <c r="G25" s="34"/>
      <c r="H25" s="34">
        <v>35</v>
      </c>
      <c r="I25" s="35">
        <f>H25*100/H12</f>
        <v>14.583333333333334</v>
      </c>
      <c r="J25" s="34"/>
      <c r="K25" s="34">
        <v>73</v>
      </c>
      <c r="L25" s="35">
        <f>K25*100/K12</f>
        <v>15.208333333333334</v>
      </c>
      <c r="M25" s="34"/>
      <c r="N25" s="34">
        <v>20</v>
      </c>
      <c r="O25" s="35">
        <f>N25*100/N12</f>
        <v>33.333333333333336</v>
      </c>
      <c r="P25" s="34"/>
      <c r="Q25" s="34">
        <v>53</v>
      </c>
      <c r="R25" s="35">
        <f>Q25*100/Q12</f>
        <v>29.444444444444443</v>
      </c>
      <c r="S25" s="34"/>
      <c r="T25" s="34">
        <v>25</v>
      </c>
      <c r="U25" s="35">
        <f>T25*100/T12</f>
        <v>25</v>
      </c>
      <c r="V25" s="35"/>
      <c r="W25" s="34">
        <f t="shared" si="1"/>
        <v>249</v>
      </c>
      <c r="X25" s="35">
        <f>W25*100/W12</f>
        <v>19.153846153846153</v>
      </c>
    </row>
    <row r="26" spans="3:26" s="134" customFormat="1" ht="11.1" customHeight="1" x14ac:dyDescent="0.25">
      <c r="C26" s="486"/>
      <c r="D26" s="32" t="s">
        <v>157</v>
      </c>
      <c r="E26" s="34">
        <v>72</v>
      </c>
      <c r="F26" s="35">
        <f>E26*100/E12</f>
        <v>30</v>
      </c>
      <c r="G26" s="34"/>
      <c r="H26" s="34">
        <v>52</v>
      </c>
      <c r="I26" s="35">
        <f>H26*100/H12</f>
        <v>21.666666666666668</v>
      </c>
      <c r="J26" s="34"/>
      <c r="K26" s="34">
        <v>88</v>
      </c>
      <c r="L26" s="35">
        <f>K26*100/K12</f>
        <v>18.333333333333332</v>
      </c>
      <c r="M26" s="34"/>
      <c r="N26" s="34">
        <v>23</v>
      </c>
      <c r="O26" s="35">
        <f>N26*100/N12</f>
        <v>38.333333333333336</v>
      </c>
      <c r="P26" s="34"/>
      <c r="Q26" s="34">
        <v>56</v>
      </c>
      <c r="R26" s="35">
        <f>Q26*100/Q12</f>
        <v>31.111111111111111</v>
      </c>
      <c r="S26" s="34"/>
      <c r="T26" s="34">
        <v>35</v>
      </c>
      <c r="U26" s="35">
        <f>T26*100/T12</f>
        <v>35</v>
      </c>
      <c r="V26" s="35"/>
      <c r="W26" s="34">
        <f t="shared" si="1"/>
        <v>326</v>
      </c>
      <c r="X26" s="35">
        <f>W26*100/W12</f>
        <v>25.076923076923077</v>
      </c>
    </row>
    <row r="27" spans="3:26" s="134" customFormat="1" ht="11.1" customHeight="1" x14ac:dyDescent="0.25">
      <c r="C27" s="486"/>
      <c r="D27" s="32" t="s">
        <v>92</v>
      </c>
      <c r="E27" s="34">
        <v>94</v>
      </c>
      <c r="F27" s="35">
        <f>E27*100/E12</f>
        <v>39.166666666666664</v>
      </c>
      <c r="G27" s="34"/>
      <c r="H27" s="34">
        <v>82</v>
      </c>
      <c r="I27" s="35">
        <f>H27*100/H12</f>
        <v>34.166666666666664</v>
      </c>
      <c r="J27" s="34"/>
      <c r="K27" s="34">
        <v>140</v>
      </c>
      <c r="L27" s="35">
        <f>K27*100/K12</f>
        <v>29.166666666666668</v>
      </c>
      <c r="M27" s="34"/>
      <c r="N27" s="34">
        <v>8</v>
      </c>
      <c r="O27" s="35">
        <f>N27*100/N12</f>
        <v>13.333333333333334</v>
      </c>
      <c r="P27" s="34"/>
      <c r="Q27" s="34">
        <v>28</v>
      </c>
      <c r="R27" s="35">
        <f>Q27*100/Q12</f>
        <v>15.555555555555555</v>
      </c>
      <c r="S27" s="34"/>
      <c r="T27" s="34">
        <v>12</v>
      </c>
      <c r="U27" s="35">
        <f>T27*100/T12</f>
        <v>12</v>
      </c>
      <c r="V27" s="35"/>
      <c r="W27" s="34">
        <f t="shared" si="1"/>
        <v>364</v>
      </c>
      <c r="X27" s="35">
        <f>W27*100/W12</f>
        <v>28</v>
      </c>
    </row>
    <row r="28" spans="3:26" s="134" customFormat="1" ht="11.1" customHeight="1" x14ac:dyDescent="0.25">
      <c r="C28" s="486"/>
      <c r="D28" s="32" t="s">
        <v>111</v>
      </c>
      <c r="E28" s="34">
        <v>29</v>
      </c>
      <c r="F28" s="35">
        <f>E28*100/E12</f>
        <v>12.083333333333334</v>
      </c>
      <c r="G28" s="34"/>
      <c r="H28" s="34">
        <v>17</v>
      </c>
      <c r="I28" s="35">
        <f>H28*100/H12</f>
        <v>7.083333333333333</v>
      </c>
      <c r="J28" s="34"/>
      <c r="K28" s="34">
        <v>15</v>
      </c>
      <c r="L28" s="35">
        <f>K28*100/K12</f>
        <v>3.125</v>
      </c>
      <c r="M28" s="34"/>
      <c r="N28" s="34">
        <v>3</v>
      </c>
      <c r="O28" s="35">
        <f>N28*100/N12</f>
        <v>5</v>
      </c>
      <c r="P28" s="34"/>
      <c r="Q28" s="34">
        <v>3</v>
      </c>
      <c r="R28" s="35">
        <f>Q28*100/Q12</f>
        <v>1.6666666666666667</v>
      </c>
      <c r="S28" s="34"/>
      <c r="T28" s="34">
        <v>10</v>
      </c>
      <c r="U28" s="35">
        <f>T28*100/T12</f>
        <v>10</v>
      </c>
      <c r="V28" s="35"/>
      <c r="W28" s="34">
        <f t="shared" si="1"/>
        <v>77</v>
      </c>
      <c r="X28" s="35">
        <f>W28*100/W12</f>
        <v>5.9230769230769234</v>
      </c>
    </row>
    <row r="29" spans="3:26" s="134" customFormat="1" ht="11.1" customHeight="1" x14ac:dyDescent="0.25">
      <c r="C29" s="486"/>
      <c r="D29" s="32" t="s">
        <v>95</v>
      </c>
      <c r="E29" s="34">
        <v>3</v>
      </c>
      <c r="F29" s="35">
        <f>E29*100/E12</f>
        <v>1.25</v>
      </c>
      <c r="G29" s="34"/>
      <c r="H29" s="34">
        <v>6</v>
      </c>
      <c r="I29" s="35">
        <f>H29*100/H12</f>
        <v>2.5</v>
      </c>
      <c r="J29" s="34"/>
      <c r="K29" s="34">
        <v>1</v>
      </c>
      <c r="L29" s="35">
        <f>K29*100/K12</f>
        <v>0.20833333333333334</v>
      </c>
      <c r="M29" s="34"/>
      <c r="N29" s="34">
        <v>0</v>
      </c>
      <c r="O29" s="35">
        <f>N29*100/N12</f>
        <v>0</v>
      </c>
      <c r="P29" s="34"/>
      <c r="Q29" s="34">
        <v>0</v>
      </c>
      <c r="R29" s="35">
        <f>Q29*100/Q12</f>
        <v>0</v>
      </c>
      <c r="S29" s="34"/>
      <c r="T29" s="34">
        <v>0</v>
      </c>
      <c r="U29" s="35">
        <f>T29*100/T12</f>
        <v>0</v>
      </c>
      <c r="V29" s="35"/>
      <c r="W29" s="34">
        <f t="shared" si="1"/>
        <v>10</v>
      </c>
      <c r="X29" s="35">
        <f>W29*100/W12</f>
        <v>0.76923076923076927</v>
      </c>
    </row>
    <row r="30" spans="3:26" s="134" customFormat="1" ht="11.1" customHeight="1" x14ac:dyDescent="0.25">
      <c r="C30" s="486"/>
      <c r="D30" s="32" t="s">
        <v>125</v>
      </c>
      <c r="E30" s="34">
        <v>0</v>
      </c>
      <c r="F30" s="35">
        <f>E30*100/E12</f>
        <v>0</v>
      </c>
      <c r="G30" s="34"/>
      <c r="H30" s="34">
        <v>0</v>
      </c>
      <c r="I30" s="35">
        <f>H30*100/H12</f>
        <v>0</v>
      </c>
      <c r="J30" s="34"/>
      <c r="K30" s="34">
        <v>0</v>
      </c>
      <c r="L30" s="35">
        <f>K30*100/K12</f>
        <v>0</v>
      </c>
      <c r="M30" s="34"/>
      <c r="N30" s="34">
        <v>0</v>
      </c>
      <c r="O30" s="35">
        <f>N30*100/N12</f>
        <v>0</v>
      </c>
      <c r="P30" s="34"/>
      <c r="Q30" s="34">
        <v>1</v>
      </c>
      <c r="R30" s="35">
        <f>Q30*100/Q12</f>
        <v>0.55555555555555558</v>
      </c>
      <c r="S30" s="34"/>
      <c r="T30" s="34">
        <v>0</v>
      </c>
      <c r="U30" s="35">
        <f>T30*100/T12</f>
        <v>0</v>
      </c>
      <c r="V30" s="35"/>
      <c r="W30" s="34">
        <f t="shared" si="1"/>
        <v>1</v>
      </c>
      <c r="X30" s="35">
        <f>W30*100/W12</f>
        <v>7.6923076923076927E-2</v>
      </c>
    </row>
    <row r="31" spans="3:26" s="134" customFormat="1" ht="11.1" customHeight="1" x14ac:dyDescent="0.25">
      <c r="C31" s="486"/>
      <c r="D31" s="32" t="s">
        <v>103</v>
      </c>
      <c r="E31" s="34">
        <v>5</v>
      </c>
      <c r="F31" s="35">
        <f>E31*100/E12</f>
        <v>2.0833333333333335</v>
      </c>
      <c r="G31" s="34"/>
      <c r="H31" s="34">
        <v>0</v>
      </c>
      <c r="I31" s="35">
        <f>H31*100/H12</f>
        <v>0</v>
      </c>
      <c r="J31" s="34"/>
      <c r="K31" s="34">
        <v>0</v>
      </c>
      <c r="L31" s="35">
        <f>K31*100/K12</f>
        <v>0</v>
      </c>
      <c r="M31" s="34"/>
      <c r="N31" s="34">
        <v>8</v>
      </c>
      <c r="O31" s="35">
        <f>N31*100/N12</f>
        <v>13.333333333333334</v>
      </c>
      <c r="P31" s="34"/>
      <c r="Q31" s="34">
        <v>10</v>
      </c>
      <c r="R31" s="35">
        <f>Q31*100/Q12</f>
        <v>5.5555555555555554</v>
      </c>
      <c r="S31" s="34"/>
      <c r="T31" s="34">
        <v>7</v>
      </c>
      <c r="U31" s="35">
        <f>T31*100/T12</f>
        <v>7</v>
      </c>
      <c r="V31" s="35"/>
      <c r="W31" s="34">
        <f t="shared" si="1"/>
        <v>30</v>
      </c>
      <c r="X31" s="35">
        <f>W31*100/W12</f>
        <v>2.3076923076923075</v>
      </c>
      <c r="Y31" s="136"/>
      <c r="Z31" s="135"/>
    </row>
    <row r="32" spans="3:26" s="134" customFormat="1" ht="11.1" customHeight="1" x14ac:dyDescent="0.25">
      <c r="C32" s="486"/>
      <c r="D32" s="32" t="s">
        <v>171</v>
      </c>
      <c r="E32" s="34">
        <v>0</v>
      </c>
      <c r="F32" s="35">
        <f>E32*100/E12</f>
        <v>0</v>
      </c>
      <c r="G32" s="34"/>
      <c r="H32" s="34">
        <v>0</v>
      </c>
      <c r="I32" s="35">
        <f>H32*100/H12</f>
        <v>0</v>
      </c>
      <c r="J32" s="34"/>
      <c r="K32" s="34">
        <v>1</v>
      </c>
      <c r="L32" s="35">
        <f>K32*100/K12</f>
        <v>0.20833333333333334</v>
      </c>
      <c r="M32" s="34"/>
      <c r="N32" s="34">
        <v>0</v>
      </c>
      <c r="O32" s="35">
        <f>N32*100/N12</f>
        <v>0</v>
      </c>
      <c r="P32" s="34"/>
      <c r="Q32" s="34">
        <v>0</v>
      </c>
      <c r="R32" s="35">
        <f>Q32*100/Q12</f>
        <v>0</v>
      </c>
      <c r="S32" s="34"/>
      <c r="T32" s="34">
        <v>0</v>
      </c>
      <c r="U32" s="35">
        <f>T32*100/T12</f>
        <v>0</v>
      </c>
      <c r="V32" s="35"/>
      <c r="W32" s="34">
        <f t="shared" si="1"/>
        <v>1</v>
      </c>
      <c r="X32" s="35">
        <f>W32*100/W12</f>
        <v>7.6923076923076927E-2</v>
      </c>
      <c r="Y32" s="137"/>
      <c r="Z32" s="137"/>
    </row>
    <row r="33" spans="3:26" s="134" customFormat="1" ht="11.1" customHeight="1" x14ac:dyDescent="0.25">
      <c r="C33" s="487"/>
      <c r="D33" s="32" t="s">
        <v>154</v>
      </c>
      <c r="E33" s="34">
        <v>0</v>
      </c>
      <c r="F33" s="35">
        <f>E33*100/E12</f>
        <v>0</v>
      </c>
      <c r="G33" s="34"/>
      <c r="H33" s="34">
        <v>0</v>
      </c>
      <c r="I33" s="35">
        <f>H33*100/H12</f>
        <v>0</v>
      </c>
      <c r="J33" s="34"/>
      <c r="K33" s="34">
        <v>0</v>
      </c>
      <c r="L33" s="35">
        <f>K33*100/K12</f>
        <v>0</v>
      </c>
      <c r="M33" s="34"/>
      <c r="N33" s="34">
        <v>1</v>
      </c>
      <c r="O33" s="35">
        <f>N33*100/N12</f>
        <v>1.6666666666666667</v>
      </c>
      <c r="P33" s="34"/>
      <c r="Q33" s="34">
        <v>0</v>
      </c>
      <c r="R33" s="35">
        <f>Q33*100/Q12</f>
        <v>0</v>
      </c>
      <c r="S33" s="34"/>
      <c r="T33" s="34">
        <v>0</v>
      </c>
      <c r="U33" s="35">
        <f>T33*100/T12</f>
        <v>0</v>
      </c>
      <c r="V33" s="35"/>
      <c r="W33" s="34">
        <f>E33+H33+K33+N33+Q33+T33</f>
        <v>1</v>
      </c>
      <c r="X33" s="35">
        <f>W33*100/W12</f>
        <v>7.6923076923076927E-2</v>
      </c>
      <c r="Y33" s="137"/>
      <c r="Z33" s="137"/>
    </row>
    <row r="34" spans="3:26" s="134" customFormat="1" ht="3" customHeight="1" x14ac:dyDescent="0.25">
      <c r="C34" s="138"/>
      <c r="D34" s="32"/>
      <c r="E34" s="34"/>
      <c r="F34" s="35"/>
      <c r="G34" s="34"/>
      <c r="H34" s="34"/>
      <c r="I34" s="35"/>
      <c r="J34" s="34"/>
      <c r="K34" s="34"/>
      <c r="L34" s="35"/>
      <c r="M34" s="34"/>
      <c r="N34" s="34"/>
      <c r="O34" s="35"/>
      <c r="P34" s="34"/>
      <c r="Q34" s="34"/>
      <c r="R34" s="35"/>
      <c r="S34" s="34"/>
      <c r="T34" s="34"/>
      <c r="U34" s="35"/>
      <c r="V34" s="35"/>
      <c r="W34" s="34"/>
      <c r="X34" s="35"/>
      <c r="Y34" s="137"/>
      <c r="Z34" s="137"/>
    </row>
    <row r="35" spans="3:26" s="134" customFormat="1" ht="11.1" customHeight="1" x14ac:dyDescent="0.25">
      <c r="C35" s="482" t="s">
        <v>106</v>
      </c>
      <c r="D35" s="49" t="s">
        <v>107</v>
      </c>
      <c r="E35" s="33">
        <v>68.63333333333334</v>
      </c>
      <c r="F35" s="33"/>
      <c r="G35" s="33"/>
      <c r="H35" s="33">
        <v>63.81666666666667</v>
      </c>
      <c r="I35" s="33"/>
      <c r="J35" s="33"/>
      <c r="K35" s="33">
        <v>63.229166666666664</v>
      </c>
      <c r="L35" s="33"/>
      <c r="M35" s="33"/>
      <c r="N35" s="33">
        <v>74.683333333333337</v>
      </c>
      <c r="O35" s="33"/>
      <c r="P35" s="33"/>
      <c r="Q35" s="33">
        <v>74.61666666666666</v>
      </c>
      <c r="R35" s="33"/>
      <c r="S35" s="33"/>
      <c r="T35" s="33">
        <v>101.67</v>
      </c>
      <c r="U35" s="33"/>
      <c r="V35" s="33"/>
      <c r="W35" s="35">
        <f>(E35*E12 + H35*H12 + K35*K12 + N35*N12 + Q35 *Q12 + T35*T12)/W12</f>
        <v>69.39769230769231</v>
      </c>
      <c r="X35" s="33"/>
      <c r="Y35" s="137"/>
      <c r="Z35" s="137"/>
    </row>
    <row r="36" spans="3:26" s="134" customFormat="1" ht="11.1" customHeight="1" x14ac:dyDescent="0.25">
      <c r="C36" s="483"/>
      <c r="D36" s="49" t="s">
        <v>174</v>
      </c>
      <c r="E36" s="70">
        <v>1.1906481481481481</v>
      </c>
      <c r="F36" s="35"/>
      <c r="G36" s="35"/>
      <c r="H36" s="70">
        <v>1.1772685185185185</v>
      </c>
      <c r="I36" s="35"/>
      <c r="J36" s="35"/>
      <c r="K36" s="70">
        <v>1.675636574074074</v>
      </c>
      <c r="L36" s="35"/>
      <c r="M36" s="35"/>
      <c r="N36" s="70">
        <v>2.2074537037037039</v>
      </c>
      <c r="O36" s="35"/>
      <c r="P36" s="35"/>
      <c r="Q36" s="70">
        <v>3.2072222222222222</v>
      </c>
      <c r="R36" s="35"/>
      <c r="S36" s="35"/>
      <c r="T36" s="70">
        <v>3.2824166666666668</v>
      </c>
      <c r="U36" s="35"/>
      <c r="V36" s="35"/>
      <c r="W36" s="34">
        <f>(E36*E12 + H36*H12 + K36*K12 + N36*N12 + Q36*Q12 + T36*T12)/W12</f>
        <v>1.8543034188034189</v>
      </c>
      <c r="X36" s="35"/>
      <c r="Y36" s="137"/>
      <c r="Z36" s="137"/>
    </row>
    <row r="37" spans="3:26" s="134" customFormat="1" ht="11.1" customHeight="1" x14ac:dyDescent="0.25">
      <c r="C37" s="483"/>
      <c r="D37" s="49" t="s">
        <v>148</v>
      </c>
      <c r="E37" s="128">
        <v>1.0564583333333333</v>
      </c>
      <c r="F37" s="35">
        <f>E37*100/E36</f>
        <v>88.729683490162529</v>
      </c>
      <c r="G37" s="34"/>
      <c r="H37" s="34">
        <v>1.0161805555555556</v>
      </c>
      <c r="I37" s="35">
        <f>H37*100/H36</f>
        <v>86.316803649376709</v>
      </c>
      <c r="J37" s="34"/>
      <c r="K37" s="34">
        <v>1.4262094907407408</v>
      </c>
      <c r="L37" s="35">
        <f>K37*100/K36</f>
        <v>85.114487998618557</v>
      </c>
      <c r="M37" s="34"/>
      <c r="N37" s="34">
        <v>1.9358333333333333</v>
      </c>
      <c r="O37" s="35">
        <f>N37*100/N36</f>
        <v>87.695308403766703</v>
      </c>
      <c r="P37" s="34"/>
      <c r="Q37" s="70">
        <v>2.7972222222222221</v>
      </c>
      <c r="R37" s="35">
        <f>Q37*100/Q36</f>
        <v>87.21635198337087</v>
      </c>
      <c r="S37" s="34"/>
      <c r="T37" s="34">
        <v>3.0914583333333336</v>
      </c>
      <c r="U37" s="35">
        <f>T37*100/T36</f>
        <v>94.182385945314692</v>
      </c>
      <c r="V37" s="35"/>
      <c r="W37" s="70">
        <f>(E37*E12 + H37*H12 + K37*K12 + N37*N12 + Q37*Q12 + T37*T12)/W12</f>
        <v>1.6236997863247864</v>
      </c>
      <c r="X37" s="35">
        <f>W37*100/W36</f>
        <v>87.563867372501491</v>
      </c>
      <c r="Y37" s="137"/>
      <c r="Z37" s="137"/>
    </row>
    <row r="38" spans="3:26" s="134" customFormat="1" ht="11.1" customHeight="1" x14ac:dyDescent="0.25">
      <c r="C38" s="484"/>
      <c r="D38" s="50" t="s">
        <v>149</v>
      </c>
      <c r="E38" s="71">
        <f>E36-E37</f>
        <v>0.13418981481481485</v>
      </c>
      <c r="F38" s="54">
        <f>E38*100/E36</f>
        <v>11.270316509837471</v>
      </c>
      <c r="G38" s="52"/>
      <c r="H38" s="71">
        <f>H36-H37</f>
        <v>0.16108796296296291</v>
      </c>
      <c r="I38" s="54">
        <f>H38*100/H36</f>
        <v>13.683196350623298</v>
      </c>
      <c r="J38" s="39"/>
      <c r="K38" s="71">
        <f>K36-K37</f>
        <v>0.24942708333333319</v>
      </c>
      <c r="L38" s="54">
        <f>K38*100/K36</f>
        <v>14.885512001381446</v>
      </c>
      <c r="M38" s="52"/>
      <c r="N38" s="71">
        <f>N36-N37</f>
        <v>0.27162037037037057</v>
      </c>
      <c r="O38" s="54">
        <f>N38*100/N36</f>
        <v>12.304691596233308</v>
      </c>
      <c r="P38" s="71"/>
      <c r="Q38" s="71">
        <f>Q36-Q37</f>
        <v>0.41000000000000014</v>
      </c>
      <c r="R38" s="54">
        <f>Q38*100/Q36</f>
        <v>12.78364801662914</v>
      </c>
      <c r="S38" s="52"/>
      <c r="T38" s="71">
        <f>T36-T37</f>
        <v>0.19095833333333312</v>
      </c>
      <c r="U38" s="54">
        <f>T38*100/T36</f>
        <v>5.8176140546853112</v>
      </c>
      <c r="V38" s="54"/>
      <c r="W38" s="71">
        <f>W36-W37</f>
        <v>0.23060363247863247</v>
      </c>
      <c r="X38" s="54">
        <f>W38*100/W36</f>
        <v>12.436132627498518</v>
      </c>
      <c r="Y38" s="137"/>
      <c r="Z38" s="137"/>
    </row>
    <row r="39" spans="3:26" s="134" customFormat="1" ht="2.1" customHeight="1" x14ac:dyDescent="0.25">
      <c r="C39" s="139"/>
      <c r="D39" s="55"/>
      <c r="E39" s="56"/>
      <c r="F39" s="57"/>
      <c r="G39" s="56"/>
      <c r="H39" s="56"/>
      <c r="I39" s="57"/>
      <c r="J39" s="56"/>
      <c r="K39" s="56"/>
      <c r="L39" s="57"/>
      <c r="M39" s="56"/>
      <c r="N39" s="56"/>
      <c r="O39" s="57"/>
      <c r="P39" s="56"/>
      <c r="Q39" s="56"/>
      <c r="R39" s="57"/>
      <c r="S39" s="56"/>
      <c r="T39" s="56"/>
      <c r="U39" s="57"/>
      <c r="V39" s="57"/>
      <c r="W39" s="56"/>
      <c r="X39" s="57"/>
      <c r="Y39" s="137"/>
      <c r="Z39" s="137"/>
    </row>
    <row r="40" spans="3:26" s="134" customFormat="1" ht="11.4" customHeight="1" x14ac:dyDescent="0.25">
      <c r="C40" s="140"/>
      <c r="D40" s="32"/>
      <c r="E40" s="32">
        <f>SUM(E21:E33)-E25-E28-E12</f>
        <v>0</v>
      </c>
      <c r="F40" s="32">
        <f>SUM(F21:F33)-F25-F28-F12</f>
        <v>100</v>
      </c>
      <c r="G40" s="32"/>
      <c r="H40" s="32">
        <f>SUM(H21:H33)-H25-H28-H12</f>
        <v>0</v>
      </c>
      <c r="I40" s="32">
        <f>SUM(I21:I31)-I25-I28-I12</f>
        <v>100.00000000000001</v>
      </c>
      <c r="J40" s="32"/>
      <c r="K40" s="32">
        <f>SUM(K21:K33)-K25-K28-K12</f>
        <v>0</v>
      </c>
      <c r="L40" s="32">
        <f>SUM(L21:L33)-L25-L28-L12</f>
        <v>100</v>
      </c>
      <c r="M40" s="32"/>
      <c r="N40" s="32">
        <f>SUM(N21:N33)-N25-N28-N12</f>
        <v>0</v>
      </c>
      <c r="O40" s="32">
        <f>SUM(O21:O33)-O25-O28-O12</f>
        <v>99.999999999999972</v>
      </c>
      <c r="P40" s="32"/>
      <c r="Q40" s="32">
        <f>SUM(Q21:Q33)-Q25-Q28-Q12</f>
        <v>0</v>
      </c>
      <c r="R40" s="32">
        <f>SUM(R21:R33)-R25-R28-R12</f>
        <v>100</v>
      </c>
      <c r="S40" s="32"/>
      <c r="T40" s="32">
        <f>SUM(T21:T33)-T25-T28-T12</f>
        <v>0</v>
      </c>
      <c r="U40" s="32">
        <f>SUM(U21:U33)-U25-U28-U12</f>
        <v>100</v>
      </c>
      <c r="V40" s="33"/>
      <c r="W40" s="32">
        <f>SUM(W21:W33)-W25-W28-W12</f>
        <v>0</v>
      </c>
      <c r="X40" s="32">
        <f>SUM(X21:X33)-X25-X28-X12</f>
        <v>100.00000000000001</v>
      </c>
      <c r="Y40" s="137"/>
      <c r="Z40" s="137"/>
    </row>
  </sheetData>
  <mergeCells count="11">
    <mergeCell ref="W9:X9"/>
    <mergeCell ref="E9:F9"/>
    <mergeCell ref="H9:I9"/>
    <mergeCell ref="K9:L9"/>
    <mergeCell ref="Q9:R9"/>
    <mergeCell ref="C35:C38"/>
    <mergeCell ref="C13:C19"/>
    <mergeCell ref="C9:D10"/>
    <mergeCell ref="T9:U9"/>
    <mergeCell ref="N9:O9"/>
    <mergeCell ref="C21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148" zoomScaleNormal="148" workbookViewId="0">
      <pane ySplit="9" topLeftCell="A46" activePane="bottomLeft" state="frozen"/>
      <selection activeCell="F69" sqref="F69"/>
      <selection pane="bottomLeft" activeCell="A52" sqref="A52:XFD1048576"/>
    </sheetView>
  </sheetViews>
  <sheetFormatPr defaultColWidth="9.109375" defaultRowHeight="13.8" x14ac:dyDescent="0.3"/>
  <cols>
    <col min="1" max="1" width="1.6640625" style="10" customWidth="1"/>
    <col min="2" max="2" width="2.6640625" style="11" customWidth="1"/>
    <col min="3" max="3" width="3.33203125" style="11" customWidth="1"/>
    <col min="4" max="4" width="11.6640625" style="8" customWidth="1"/>
    <col min="5" max="5" width="16.33203125" style="8" customWidth="1"/>
    <col min="6" max="6" width="4.6640625" style="8" customWidth="1"/>
    <col min="7" max="7" width="4.33203125" style="141" hidden="1" customWidth="1"/>
    <col min="8" max="8" width="4.33203125" style="8" customWidth="1"/>
    <col min="9" max="9" width="4.6640625" style="9" customWidth="1"/>
    <col min="10" max="10" width="5.6640625" style="9" customWidth="1"/>
    <col min="11" max="11" width="6.6640625" style="24" customWidth="1"/>
    <col min="12" max="12" width="5.6640625" style="8" customWidth="1"/>
    <col min="13" max="13" width="22.6640625" style="9" customWidth="1"/>
    <col min="14" max="14" width="7.33203125" style="9" hidden="1" customWidth="1"/>
    <col min="15" max="15" width="5.6640625" style="9" customWidth="1"/>
    <col min="16" max="16" width="2.6640625" style="9" customWidth="1"/>
    <col min="17" max="16384" width="9.109375" style="10"/>
  </cols>
  <sheetData>
    <row r="1" spans="1:16" ht="17.399999999999999" x14ac:dyDescent="0.3">
      <c r="A1" s="2" t="s">
        <v>182</v>
      </c>
      <c r="F1" s="69"/>
    </row>
    <row r="2" spans="1:16" ht="11.1" customHeight="1" x14ac:dyDescent="0.3">
      <c r="A2" s="2"/>
    </row>
    <row r="3" spans="1:16" ht="11.1" customHeight="1" x14ac:dyDescent="0.3">
      <c r="A3" s="2"/>
      <c r="D3" s="51"/>
      <c r="J3" s="28"/>
      <c r="O3" s="14"/>
      <c r="P3" s="75"/>
    </row>
    <row r="4" spans="1:16" ht="11.1" customHeight="1" x14ac:dyDescent="0.3">
      <c r="A4" s="2"/>
      <c r="D4" s="47"/>
      <c r="O4" s="276"/>
      <c r="P4" s="76"/>
    </row>
    <row r="5" spans="1:16" ht="11.1" customHeight="1" x14ac:dyDescent="0.3">
      <c r="A5" s="2"/>
      <c r="O5" s="276"/>
      <c r="P5" s="76"/>
    </row>
    <row r="6" spans="1:16" s="6" customFormat="1" ht="12" x14ac:dyDescent="0.3">
      <c r="A6" s="3"/>
      <c r="B6" s="4"/>
      <c r="C6" s="4"/>
      <c r="D6" s="7"/>
      <c r="E6" s="100"/>
      <c r="F6" s="5"/>
      <c r="G6" s="142"/>
      <c r="H6" s="5"/>
      <c r="I6" s="26"/>
      <c r="J6" s="26"/>
      <c r="K6" s="27"/>
      <c r="L6" s="5"/>
      <c r="M6" s="26"/>
      <c r="N6" s="26"/>
      <c r="O6" s="318"/>
      <c r="P6" s="76"/>
    </row>
    <row r="7" spans="1:16" x14ac:dyDescent="0.3">
      <c r="F7" s="42"/>
    </row>
    <row r="8" spans="1:16" s="12" customFormat="1" ht="11.1" customHeight="1" x14ac:dyDescent="0.3">
      <c r="B8" s="434" t="s">
        <v>0</v>
      </c>
      <c r="C8" s="438" t="s">
        <v>6</v>
      </c>
      <c r="D8" s="444"/>
      <c r="E8" s="438" t="s">
        <v>60</v>
      </c>
      <c r="F8" s="439"/>
      <c r="G8" s="439"/>
      <c r="H8" s="427"/>
      <c r="I8" s="436" t="s">
        <v>2566</v>
      </c>
      <c r="J8" s="21" t="s">
        <v>72</v>
      </c>
      <c r="K8" s="445" t="s">
        <v>82</v>
      </c>
      <c r="L8" s="440" t="s">
        <v>47</v>
      </c>
      <c r="M8" s="442" t="s">
        <v>28</v>
      </c>
      <c r="N8" s="432" t="s">
        <v>54</v>
      </c>
      <c r="O8" s="428" t="s">
        <v>2546</v>
      </c>
      <c r="P8" s="429"/>
    </row>
    <row r="9" spans="1:16" s="12" customFormat="1" ht="11.1" customHeight="1" x14ac:dyDescent="0.3">
      <c r="B9" s="435"/>
      <c r="C9" s="273" t="s">
        <v>76</v>
      </c>
      <c r="D9" s="23" t="s">
        <v>74</v>
      </c>
      <c r="E9" s="271" t="s">
        <v>65</v>
      </c>
      <c r="F9" s="274" t="s">
        <v>178</v>
      </c>
      <c r="G9" s="143" t="s">
        <v>189</v>
      </c>
      <c r="H9" s="62" t="s">
        <v>189</v>
      </c>
      <c r="I9" s="437"/>
      <c r="J9" s="22" t="s">
        <v>73</v>
      </c>
      <c r="K9" s="446"/>
      <c r="L9" s="441"/>
      <c r="M9" s="443"/>
      <c r="N9" s="433"/>
      <c r="O9" s="430"/>
      <c r="P9" s="431"/>
    </row>
    <row r="10" spans="1:16" s="12" customFormat="1" ht="2.1" customHeight="1" x14ac:dyDescent="0.3">
      <c r="B10" s="272"/>
      <c r="C10" s="272"/>
      <c r="D10" s="20"/>
      <c r="E10" s="275"/>
      <c r="F10" s="20"/>
      <c r="G10" s="144"/>
      <c r="H10" s="66"/>
      <c r="I10" s="21"/>
      <c r="J10" s="21"/>
      <c r="K10" s="67"/>
      <c r="L10" s="20"/>
      <c r="M10" s="275"/>
      <c r="N10" s="275"/>
      <c r="O10" s="68"/>
      <c r="P10" s="77"/>
    </row>
    <row r="11" spans="1:16" s="13" customFormat="1" ht="10.5" customHeight="1" x14ac:dyDescent="0.3">
      <c r="B11" s="48">
        <v>1</v>
      </c>
      <c r="C11" s="48" t="s">
        <v>153</v>
      </c>
      <c r="D11" s="14" t="s">
        <v>150</v>
      </c>
      <c r="E11" s="338" t="s">
        <v>2104</v>
      </c>
      <c r="F11" s="14">
        <v>3936</v>
      </c>
      <c r="G11" s="339" t="s">
        <v>62</v>
      </c>
      <c r="H11" s="14" t="s">
        <v>62</v>
      </c>
      <c r="I11" s="340" t="s">
        <v>152</v>
      </c>
      <c r="J11" s="341" t="s">
        <v>118</v>
      </c>
      <c r="K11" s="46" t="s">
        <v>2</v>
      </c>
      <c r="L11" s="14" t="s">
        <v>61</v>
      </c>
      <c r="M11" s="15" t="s">
        <v>137</v>
      </c>
      <c r="N11" s="15" t="s">
        <v>30</v>
      </c>
      <c r="O11" s="14" t="s">
        <v>2102</v>
      </c>
      <c r="P11" s="17" t="s">
        <v>62</v>
      </c>
    </row>
    <row r="12" spans="1:16" s="13" customFormat="1" ht="10.5" customHeight="1" x14ac:dyDescent="0.3">
      <c r="B12" s="48">
        <v>2</v>
      </c>
      <c r="C12" s="48" t="s">
        <v>13</v>
      </c>
      <c r="D12" s="14" t="s">
        <v>5</v>
      </c>
      <c r="E12" s="97">
        <v>0.95123000000000002</v>
      </c>
      <c r="F12" s="14">
        <v>3750</v>
      </c>
      <c r="G12" s="145">
        <v>1</v>
      </c>
      <c r="H12" s="15">
        <v>1</v>
      </c>
      <c r="I12" s="15">
        <v>176</v>
      </c>
      <c r="J12" s="15" t="s">
        <v>118</v>
      </c>
      <c r="K12" s="25">
        <v>8192</v>
      </c>
      <c r="L12" s="14" t="s">
        <v>2</v>
      </c>
      <c r="M12" s="15" t="s">
        <v>39</v>
      </c>
      <c r="N12" s="15" t="s">
        <v>29</v>
      </c>
      <c r="O12" s="14" t="s">
        <v>2102</v>
      </c>
      <c r="P12" s="17">
        <v>1</v>
      </c>
    </row>
    <row r="13" spans="1:16" s="13" customFormat="1" ht="10.5" customHeight="1" x14ac:dyDescent="0.3">
      <c r="B13" s="48">
        <v>3</v>
      </c>
      <c r="C13" s="48" t="s">
        <v>10</v>
      </c>
      <c r="D13" s="14" t="s">
        <v>27</v>
      </c>
      <c r="E13" s="148" t="s">
        <v>1263</v>
      </c>
      <c r="F13" s="14">
        <v>3728</v>
      </c>
      <c r="G13" s="145">
        <v>1</v>
      </c>
      <c r="H13" s="15">
        <v>1</v>
      </c>
      <c r="I13" s="15">
        <v>176</v>
      </c>
      <c r="J13" s="15" t="s">
        <v>118</v>
      </c>
      <c r="K13" s="25">
        <v>16384</v>
      </c>
      <c r="L13" s="14" t="s">
        <v>61</v>
      </c>
      <c r="M13" s="15" t="s">
        <v>40</v>
      </c>
      <c r="N13" s="15" t="s">
        <v>30</v>
      </c>
      <c r="O13" s="17" t="s">
        <v>2102</v>
      </c>
      <c r="P13" s="17">
        <v>1</v>
      </c>
    </row>
    <row r="14" spans="1:16" s="13" customFormat="1" ht="10.5" customHeight="1" x14ac:dyDescent="0.3">
      <c r="B14" s="48">
        <v>4</v>
      </c>
      <c r="C14" s="16" t="s">
        <v>168</v>
      </c>
      <c r="D14" s="17" t="s">
        <v>161</v>
      </c>
      <c r="E14" s="98" t="s">
        <v>208</v>
      </c>
      <c r="F14" s="17">
        <v>3464</v>
      </c>
      <c r="G14" s="146" t="s">
        <v>162</v>
      </c>
      <c r="H14" s="18" t="s">
        <v>162</v>
      </c>
      <c r="I14" s="18">
        <v>176</v>
      </c>
      <c r="J14" s="18" t="s">
        <v>118</v>
      </c>
      <c r="K14" s="44">
        <v>65536</v>
      </c>
      <c r="L14" s="17" t="s">
        <v>61</v>
      </c>
      <c r="M14" s="18" t="s">
        <v>163</v>
      </c>
      <c r="N14" s="18" t="s">
        <v>34</v>
      </c>
      <c r="O14" s="78" t="s">
        <v>2</v>
      </c>
      <c r="P14" s="78" t="s">
        <v>2</v>
      </c>
    </row>
    <row r="15" spans="1:16" s="13" customFormat="1" ht="10.5" customHeight="1" x14ac:dyDescent="0.3">
      <c r="B15" s="48">
        <v>5</v>
      </c>
      <c r="C15" s="16" t="s">
        <v>172</v>
      </c>
      <c r="D15" s="17" t="s">
        <v>127</v>
      </c>
      <c r="E15" s="99">
        <v>2.1</v>
      </c>
      <c r="F15" s="17">
        <v>3353</v>
      </c>
      <c r="G15" s="146" t="s">
        <v>162</v>
      </c>
      <c r="H15" s="18" t="s">
        <v>162</v>
      </c>
      <c r="I15" s="18">
        <v>16</v>
      </c>
      <c r="J15" s="18" t="s">
        <v>118</v>
      </c>
      <c r="K15" s="44">
        <v>16384</v>
      </c>
      <c r="L15" s="14" t="s">
        <v>2</v>
      </c>
      <c r="M15" s="18" t="s">
        <v>128</v>
      </c>
      <c r="N15" s="18" t="s">
        <v>71</v>
      </c>
      <c r="O15" s="78" t="s">
        <v>2</v>
      </c>
      <c r="P15" s="78" t="s">
        <v>2</v>
      </c>
    </row>
    <row r="16" spans="1:16" s="13" customFormat="1" ht="10.5" customHeight="1" x14ac:dyDescent="0.3">
      <c r="B16" s="48">
        <v>6</v>
      </c>
      <c r="C16" s="16" t="s">
        <v>1987</v>
      </c>
      <c r="D16" s="17" t="s">
        <v>1984</v>
      </c>
      <c r="E16" s="98" t="s">
        <v>1986</v>
      </c>
      <c r="F16" s="17">
        <v>3221</v>
      </c>
      <c r="G16" s="146" t="s">
        <v>1985</v>
      </c>
      <c r="H16" s="18">
        <v>1</v>
      </c>
      <c r="I16" s="340" t="s">
        <v>152</v>
      </c>
      <c r="J16" s="340" t="s">
        <v>152</v>
      </c>
      <c r="K16" s="46" t="s">
        <v>2</v>
      </c>
      <c r="L16" s="17" t="s">
        <v>2</v>
      </c>
      <c r="M16" s="18" t="s">
        <v>166</v>
      </c>
      <c r="N16" s="18"/>
      <c r="O16" s="78" t="s">
        <v>2</v>
      </c>
      <c r="P16" s="78" t="s">
        <v>2</v>
      </c>
    </row>
    <row r="17" spans="2:16" s="13" customFormat="1" ht="10.5" customHeight="1" x14ac:dyDescent="0.3">
      <c r="B17" s="48">
        <v>7</v>
      </c>
      <c r="C17" s="16" t="s">
        <v>192</v>
      </c>
      <c r="D17" s="19" t="s">
        <v>193</v>
      </c>
      <c r="E17" s="99">
        <v>3.4</v>
      </c>
      <c r="F17" s="17">
        <v>3384</v>
      </c>
      <c r="G17" s="146" t="s">
        <v>162</v>
      </c>
      <c r="H17" s="18" t="s">
        <v>162</v>
      </c>
      <c r="I17" s="18">
        <v>176</v>
      </c>
      <c r="J17" s="18" t="s">
        <v>118</v>
      </c>
      <c r="K17" s="44">
        <v>1024</v>
      </c>
      <c r="L17" s="17" t="s">
        <v>2</v>
      </c>
      <c r="M17" s="18" t="s">
        <v>194</v>
      </c>
      <c r="N17" s="45"/>
      <c r="O17" s="342" t="s">
        <v>2</v>
      </c>
      <c r="P17" s="78" t="s">
        <v>2</v>
      </c>
    </row>
    <row r="18" spans="2:16" s="13" customFormat="1" ht="10.5" customHeight="1" x14ac:dyDescent="0.3">
      <c r="B18" s="48">
        <v>8</v>
      </c>
      <c r="C18" s="16" t="s">
        <v>185</v>
      </c>
      <c r="D18" s="19" t="s">
        <v>183</v>
      </c>
      <c r="E18" s="99" t="s">
        <v>184</v>
      </c>
      <c r="F18" s="17">
        <v>3743</v>
      </c>
      <c r="G18" s="146" t="s">
        <v>162</v>
      </c>
      <c r="H18" s="18" t="s">
        <v>162</v>
      </c>
      <c r="I18" s="18">
        <v>176</v>
      </c>
      <c r="J18" s="18" t="s">
        <v>118</v>
      </c>
      <c r="K18" s="44">
        <v>65536</v>
      </c>
      <c r="L18" s="17" t="s">
        <v>61</v>
      </c>
      <c r="M18" s="18" t="s">
        <v>186</v>
      </c>
      <c r="N18" s="45"/>
      <c r="O18" s="276" t="s">
        <v>2553</v>
      </c>
      <c r="P18" s="17">
        <v>1</v>
      </c>
    </row>
    <row r="19" spans="2:16" s="13" customFormat="1" ht="10.5" customHeight="1" x14ac:dyDescent="0.3">
      <c r="B19" s="48">
        <v>9</v>
      </c>
      <c r="C19" s="16" t="s">
        <v>212</v>
      </c>
      <c r="D19" s="19" t="s">
        <v>197</v>
      </c>
      <c r="E19" s="99">
        <v>20191229</v>
      </c>
      <c r="F19" s="17">
        <v>3573</v>
      </c>
      <c r="G19" s="146" t="s">
        <v>162</v>
      </c>
      <c r="H19" s="18" t="s">
        <v>162</v>
      </c>
      <c r="I19" s="18">
        <v>176</v>
      </c>
      <c r="J19" s="18" t="s">
        <v>118</v>
      </c>
      <c r="K19" s="44">
        <v>65536</v>
      </c>
      <c r="L19" s="17" t="s">
        <v>2</v>
      </c>
      <c r="M19" s="18" t="s">
        <v>198</v>
      </c>
      <c r="N19" s="45"/>
      <c r="O19" s="276" t="s">
        <v>2548</v>
      </c>
      <c r="P19" s="17">
        <v>2</v>
      </c>
    </row>
    <row r="20" spans="2:16" s="13" customFormat="1" ht="10.5" customHeight="1" x14ac:dyDescent="0.3">
      <c r="B20" s="48">
        <v>10</v>
      </c>
      <c r="C20" s="16" t="s">
        <v>57</v>
      </c>
      <c r="D20" s="19" t="s">
        <v>58</v>
      </c>
      <c r="E20" s="99" t="s">
        <v>1258</v>
      </c>
      <c r="F20" s="17">
        <v>3836</v>
      </c>
      <c r="G20" s="146">
        <v>1</v>
      </c>
      <c r="H20" s="18">
        <v>1</v>
      </c>
      <c r="I20" s="18">
        <v>176</v>
      </c>
      <c r="J20" s="18" t="s">
        <v>118</v>
      </c>
      <c r="K20" s="44">
        <v>65536</v>
      </c>
      <c r="L20" s="17" t="s">
        <v>61</v>
      </c>
      <c r="M20" s="18" t="s">
        <v>63</v>
      </c>
      <c r="N20" s="45" t="s">
        <v>30</v>
      </c>
      <c r="O20" s="277" t="s">
        <v>2553</v>
      </c>
      <c r="P20" s="17" t="s">
        <v>62</v>
      </c>
    </row>
    <row r="21" spans="2:16" s="13" customFormat="1" ht="10.5" customHeight="1" x14ac:dyDescent="0.3">
      <c r="B21" s="48">
        <v>11</v>
      </c>
      <c r="C21" s="16" t="s">
        <v>190</v>
      </c>
      <c r="D21" s="19" t="s">
        <v>187</v>
      </c>
      <c r="E21" s="99" t="s">
        <v>188</v>
      </c>
      <c r="F21" s="17">
        <v>3231</v>
      </c>
      <c r="G21" s="146" t="s">
        <v>162</v>
      </c>
      <c r="H21" s="18" t="s">
        <v>162</v>
      </c>
      <c r="I21" s="18">
        <v>176</v>
      </c>
      <c r="J21" s="18" t="s">
        <v>118</v>
      </c>
      <c r="K21" s="44">
        <v>65536</v>
      </c>
      <c r="L21" s="78" t="s">
        <v>2</v>
      </c>
      <c r="M21" s="18" t="s">
        <v>191</v>
      </c>
      <c r="N21" s="45"/>
      <c r="O21" s="78" t="s">
        <v>2</v>
      </c>
      <c r="P21" s="78" t="s">
        <v>2</v>
      </c>
    </row>
    <row r="22" spans="2:16" s="13" customFormat="1" ht="10.5" customHeight="1" x14ac:dyDescent="0.3">
      <c r="B22" s="48">
        <v>12</v>
      </c>
      <c r="C22" s="16" t="s">
        <v>14</v>
      </c>
      <c r="D22" s="17" t="s">
        <v>18</v>
      </c>
      <c r="E22" s="103">
        <v>21819</v>
      </c>
      <c r="F22" s="17">
        <v>3589</v>
      </c>
      <c r="G22" s="146">
        <v>2</v>
      </c>
      <c r="H22" s="18">
        <v>2</v>
      </c>
      <c r="I22" s="18">
        <v>128</v>
      </c>
      <c r="J22" s="18" t="s">
        <v>118</v>
      </c>
      <c r="K22" s="46">
        <v>65536</v>
      </c>
      <c r="L22" s="17" t="s">
        <v>61</v>
      </c>
      <c r="M22" s="18" t="s">
        <v>41</v>
      </c>
      <c r="N22" s="18" t="s">
        <v>30</v>
      </c>
      <c r="O22" s="277" t="s">
        <v>2551</v>
      </c>
      <c r="P22" s="17">
        <v>1</v>
      </c>
    </row>
    <row r="23" spans="2:16" s="13" customFormat="1" ht="10.5" customHeight="1" x14ac:dyDescent="0.3">
      <c r="B23" s="48">
        <v>13</v>
      </c>
      <c r="C23" s="16" t="s">
        <v>75</v>
      </c>
      <c r="D23" s="17" t="s">
        <v>23</v>
      </c>
      <c r="E23" s="98">
        <v>2</v>
      </c>
      <c r="F23" s="17">
        <v>3728</v>
      </c>
      <c r="G23" s="146">
        <v>1</v>
      </c>
      <c r="H23" s="18">
        <v>1</v>
      </c>
      <c r="I23" s="18">
        <v>32</v>
      </c>
      <c r="J23" s="18" t="s">
        <v>118</v>
      </c>
      <c r="K23" s="44">
        <v>16384</v>
      </c>
      <c r="L23" s="17" t="s">
        <v>61</v>
      </c>
      <c r="M23" s="18" t="s">
        <v>42</v>
      </c>
      <c r="N23" s="18" t="s">
        <v>30</v>
      </c>
      <c r="O23" s="276" t="s">
        <v>2547</v>
      </c>
      <c r="P23" s="17">
        <v>2</v>
      </c>
    </row>
    <row r="24" spans="2:16" s="13" customFormat="1" ht="10.5" customHeight="1" x14ac:dyDescent="0.3">
      <c r="B24" s="48">
        <v>14</v>
      </c>
      <c r="C24" s="16" t="s">
        <v>203</v>
      </c>
      <c r="D24" s="17" t="s">
        <v>202</v>
      </c>
      <c r="E24" s="98" t="s">
        <v>204</v>
      </c>
      <c r="F24" s="17">
        <v>3552</v>
      </c>
      <c r="G24" s="146" t="s">
        <v>162</v>
      </c>
      <c r="H24" s="18" t="s">
        <v>162</v>
      </c>
      <c r="I24" s="18">
        <v>176</v>
      </c>
      <c r="J24" s="18" t="s">
        <v>118</v>
      </c>
      <c r="K24" s="44">
        <v>65536</v>
      </c>
      <c r="L24" s="17" t="s">
        <v>61</v>
      </c>
      <c r="M24" s="18" t="s">
        <v>205</v>
      </c>
      <c r="N24" s="18" t="s">
        <v>33</v>
      </c>
      <c r="O24" s="78" t="s">
        <v>2</v>
      </c>
      <c r="P24" s="78" t="s">
        <v>2</v>
      </c>
    </row>
    <row r="25" spans="2:16" s="13" customFormat="1" ht="10.5" customHeight="1" x14ac:dyDescent="0.3">
      <c r="B25" s="48">
        <v>15</v>
      </c>
      <c r="C25" s="16" t="s">
        <v>16</v>
      </c>
      <c r="D25" s="17" t="s">
        <v>26</v>
      </c>
      <c r="E25" s="98" t="s">
        <v>247</v>
      </c>
      <c r="F25" s="17">
        <v>3600</v>
      </c>
      <c r="G25" s="146">
        <v>2</v>
      </c>
      <c r="H25" s="18">
        <v>2</v>
      </c>
      <c r="I25" s="18">
        <v>176</v>
      </c>
      <c r="J25" s="18" t="s">
        <v>118</v>
      </c>
      <c r="K25" s="44">
        <v>16384</v>
      </c>
      <c r="L25" s="17" t="s">
        <v>2</v>
      </c>
      <c r="M25" s="18" t="s">
        <v>43</v>
      </c>
      <c r="N25" s="18" t="s">
        <v>35</v>
      </c>
      <c r="O25" s="17" t="s">
        <v>2102</v>
      </c>
      <c r="P25" s="17">
        <v>2</v>
      </c>
    </row>
    <row r="26" spans="2:16" s="13" customFormat="1" ht="10.5" customHeight="1" x14ac:dyDescent="0.3">
      <c r="B26" s="48">
        <v>16</v>
      </c>
      <c r="C26" s="16" t="s">
        <v>69</v>
      </c>
      <c r="D26" s="17" t="s">
        <v>19</v>
      </c>
      <c r="E26" s="99">
        <v>6.03</v>
      </c>
      <c r="F26" s="17">
        <v>3854</v>
      </c>
      <c r="G26" s="146" t="s">
        <v>62</v>
      </c>
      <c r="H26" s="18" t="s">
        <v>62</v>
      </c>
      <c r="I26" s="18">
        <v>64</v>
      </c>
      <c r="J26" s="18" t="s">
        <v>118</v>
      </c>
      <c r="K26" s="44">
        <v>65536</v>
      </c>
      <c r="L26" s="17" t="s">
        <v>61</v>
      </c>
      <c r="M26" s="17" t="s">
        <v>44</v>
      </c>
      <c r="N26" s="18" t="s">
        <v>36</v>
      </c>
      <c r="O26" s="276" t="s">
        <v>2547</v>
      </c>
      <c r="P26" s="17">
        <v>1</v>
      </c>
    </row>
    <row r="27" spans="2:16" s="13" customFormat="1" ht="10.5" customHeight="1" x14ac:dyDescent="0.3">
      <c r="B27" s="48">
        <v>17</v>
      </c>
      <c r="C27" s="16" t="s">
        <v>214</v>
      </c>
      <c r="D27" s="17" t="s">
        <v>199</v>
      </c>
      <c r="E27" s="99" t="s">
        <v>200</v>
      </c>
      <c r="F27" s="17">
        <v>3552</v>
      </c>
      <c r="G27" s="146" t="s">
        <v>162</v>
      </c>
      <c r="H27" s="18" t="s">
        <v>162</v>
      </c>
      <c r="I27" s="18">
        <v>64</v>
      </c>
      <c r="J27" s="18" t="s">
        <v>118</v>
      </c>
      <c r="K27" s="44">
        <v>8192</v>
      </c>
      <c r="L27" s="17" t="s">
        <v>2</v>
      </c>
      <c r="M27" s="17" t="s">
        <v>201</v>
      </c>
      <c r="N27" s="18"/>
      <c r="O27" s="276" t="s">
        <v>2552</v>
      </c>
      <c r="P27" s="17" t="s">
        <v>162</v>
      </c>
    </row>
    <row r="28" spans="2:16" s="13" customFormat="1" ht="10.5" customHeight="1" x14ac:dyDescent="0.3">
      <c r="B28" s="48">
        <v>18</v>
      </c>
      <c r="C28" s="16" t="s">
        <v>134</v>
      </c>
      <c r="D28" s="17" t="s">
        <v>133</v>
      </c>
      <c r="E28" s="99" t="s">
        <v>207</v>
      </c>
      <c r="F28" s="17">
        <v>3454</v>
      </c>
      <c r="G28" s="146" t="s">
        <v>162</v>
      </c>
      <c r="H28" s="18" t="s">
        <v>162</v>
      </c>
      <c r="I28" s="18">
        <v>176</v>
      </c>
      <c r="J28" s="18" t="s">
        <v>118</v>
      </c>
      <c r="K28" s="44">
        <v>131072</v>
      </c>
      <c r="L28" s="17" t="s">
        <v>61</v>
      </c>
      <c r="M28" s="17" t="s">
        <v>138</v>
      </c>
      <c r="N28" s="18" t="s">
        <v>32</v>
      </c>
      <c r="O28" s="276" t="s">
        <v>2552</v>
      </c>
      <c r="P28" s="17" t="s">
        <v>162</v>
      </c>
    </row>
    <row r="29" spans="2:16" s="13" customFormat="1" ht="21" customHeight="1" x14ac:dyDescent="0.3">
      <c r="B29" s="48">
        <v>19</v>
      </c>
      <c r="C29" s="16" t="s">
        <v>70</v>
      </c>
      <c r="D29" s="17" t="s">
        <v>17</v>
      </c>
      <c r="E29" s="99" t="s">
        <v>2105</v>
      </c>
      <c r="F29" s="17">
        <v>3912</v>
      </c>
      <c r="G29" s="146" t="s">
        <v>62</v>
      </c>
      <c r="H29" s="18" t="s">
        <v>62</v>
      </c>
      <c r="I29" s="18">
        <v>176</v>
      </c>
      <c r="J29" s="18" t="s">
        <v>118</v>
      </c>
      <c r="K29" s="44">
        <v>65536</v>
      </c>
      <c r="L29" s="17" t="s">
        <v>61</v>
      </c>
      <c r="M29" s="18" t="s">
        <v>45</v>
      </c>
      <c r="N29" s="18" t="s">
        <v>30</v>
      </c>
      <c r="O29" s="14" t="s">
        <v>2102</v>
      </c>
      <c r="P29" s="17" t="s">
        <v>62</v>
      </c>
    </row>
    <row r="30" spans="2:16" s="13" customFormat="1" ht="10.5" customHeight="1" x14ac:dyDescent="0.3">
      <c r="B30" s="48">
        <v>20</v>
      </c>
      <c r="C30" s="16" t="s">
        <v>124</v>
      </c>
      <c r="D30" s="17" t="s">
        <v>151</v>
      </c>
      <c r="E30" s="99" t="s">
        <v>1257</v>
      </c>
      <c r="F30" s="17">
        <v>3854</v>
      </c>
      <c r="G30" s="146">
        <v>1</v>
      </c>
      <c r="H30" s="18">
        <v>1</v>
      </c>
      <c r="I30" s="18">
        <v>128</v>
      </c>
      <c r="J30" s="18" t="s">
        <v>118</v>
      </c>
      <c r="K30" s="44">
        <v>32768</v>
      </c>
      <c r="L30" s="17" t="s">
        <v>61</v>
      </c>
      <c r="M30" s="18" t="s">
        <v>119</v>
      </c>
      <c r="N30" s="18" t="s">
        <v>30</v>
      </c>
      <c r="O30" s="276" t="s">
        <v>2549</v>
      </c>
      <c r="P30" s="17">
        <v>1</v>
      </c>
    </row>
    <row r="31" spans="2:16" s="13" customFormat="1" ht="10.5" customHeight="1" x14ac:dyDescent="0.3">
      <c r="B31" s="48">
        <v>21</v>
      </c>
      <c r="C31" s="16" t="s">
        <v>12</v>
      </c>
      <c r="D31" s="17" t="s">
        <v>21</v>
      </c>
      <c r="E31" s="99" t="s">
        <v>1256</v>
      </c>
      <c r="F31" s="17">
        <v>3836</v>
      </c>
      <c r="G31" s="146">
        <v>1</v>
      </c>
      <c r="H31" s="18">
        <v>1</v>
      </c>
      <c r="I31" s="18">
        <v>176</v>
      </c>
      <c r="J31" s="18" t="s">
        <v>118</v>
      </c>
      <c r="K31" s="44">
        <v>65536</v>
      </c>
      <c r="L31" s="17" t="s">
        <v>61</v>
      </c>
      <c r="M31" s="17" t="s">
        <v>48</v>
      </c>
      <c r="N31" s="18" t="s">
        <v>30</v>
      </c>
      <c r="O31" s="17" t="s">
        <v>2102</v>
      </c>
      <c r="P31" s="17">
        <v>1</v>
      </c>
    </row>
    <row r="32" spans="2:16" s="13" customFormat="1" ht="10.5" customHeight="1" x14ac:dyDescent="0.3">
      <c r="B32" s="48">
        <v>22</v>
      </c>
      <c r="C32" s="16" t="s">
        <v>81</v>
      </c>
      <c r="D32" s="17" t="s">
        <v>88</v>
      </c>
      <c r="E32" s="99" t="s">
        <v>2106</v>
      </c>
      <c r="F32" s="17">
        <v>3958</v>
      </c>
      <c r="G32" s="146" t="s">
        <v>62</v>
      </c>
      <c r="H32" s="18" t="s">
        <v>62</v>
      </c>
      <c r="I32" s="340" t="s">
        <v>152</v>
      </c>
      <c r="J32" s="18" t="s">
        <v>118</v>
      </c>
      <c r="K32" s="46" t="s">
        <v>2</v>
      </c>
      <c r="L32" s="17" t="s">
        <v>61</v>
      </c>
      <c r="M32" s="17" t="s">
        <v>87</v>
      </c>
      <c r="N32" s="17" t="s">
        <v>2</v>
      </c>
      <c r="O32" s="14" t="s">
        <v>2102</v>
      </c>
      <c r="P32" s="17" t="s">
        <v>62</v>
      </c>
    </row>
    <row r="33" spans="2:16" s="13" customFormat="1" ht="12" customHeight="1" x14ac:dyDescent="0.3">
      <c r="B33" s="48">
        <v>23</v>
      </c>
      <c r="C33" s="16" t="s">
        <v>132</v>
      </c>
      <c r="D33" s="17" t="s">
        <v>131</v>
      </c>
      <c r="E33" s="99" t="s">
        <v>209</v>
      </c>
      <c r="F33" s="17">
        <v>3521</v>
      </c>
      <c r="G33" s="146" t="s">
        <v>162</v>
      </c>
      <c r="H33" s="18" t="s">
        <v>162</v>
      </c>
      <c r="I33" s="17">
        <v>176</v>
      </c>
      <c r="J33" s="18" t="s">
        <v>118</v>
      </c>
      <c r="K33" s="46">
        <v>65536</v>
      </c>
      <c r="L33" s="17" t="s">
        <v>61</v>
      </c>
      <c r="M33" s="17" t="s">
        <v>139</v>
      </c>
      <c r="N33" s="17" t="s">
        <v>37</v>
      </c>
      <c r="O33" s="78" t="s">
        <v>2</v>
      </c>
      <c r="P33" s="78" t="s">
        <v>2</v>
      </c>
    </row>
    <row r="34" spans="2:16" s="13" customFormat="1" ht="10.5" customHeight="1" x14ac:dyDescent="0.3">
      <c r="B34" s="48">
        <v>24</v>
      </c>
      <c r="C34" s="16" t="s">
        <v>136</v>
      </c>
      <c r="D34" s="17" t="s">
        <v>135</v>
      </c>
      <c r="E34" s="99">
        <v>1.26</v>
      </c>
      <c r="F34" s="17">
        <v>3456</v>
      </c>
      <c r="G34" s="146" t="s">
        <v>162</v>
      </c>
      <c r="H34" s="18" t="s">
        <v>162</v>
      </c>
      <c r="I34" s="17">
        <v>176</v>
      </c>
      <c r="J34" s="18" t="s">
        <v>66</v>
      </c>
      <c r="K34" s="46">
        <v>65536</v>
      </c>
      <c r="L34" s="17" t="s">
        <v>61</v>
      </c>
      <c r="M34" s="17" t="s">
        <v>140</v>
      </c>
      <c r="N34" s="17" t="s">
        <v>71</v>
      </c>
      <c r="O34" s="276" t="s">
        <v>2552</v>
      </c>
      <c r="P34" s="17" t="s">
        <v>162</v>
      </c>
    </row>
    <row r="35" spans="2:16" s="13" customFormat="1" ht="10.5" customHeight="1" x14ac:dyDescent="0.3">
      <c r="B35" s="48">
        <v>25</v>
      </c>
      <c r="C35" s="16" t="s">
        <v>11</v>
      </c>
      <c r="D35" s="17" t="s">
        <v>25</v>
      </c>
      <c r="E35" s="98">
        <v>5.27</v>
      </c>
      <c r="F35" s="17">
        <v>3703</v>
      </c>
      <c r="G35" s="146">
        <v>2</v>
      </c>
      <c r="H35" s="18">
        <v>2</v>
      </c>
      <c r="I35" s="18">
        <v>176</v>
      </c>
      <c r="J35" s="18" t="s">
        <v>118</v>
      </c>
      <c r="K35" s="44">
        <v>16384</v>
      </c>
      <c r="L35" s="17" t="s">
        <v>61</v>
      </c>
      <c r="M35" s="18" t="s">
        <v>49</v>
      </c>
      <c r="N35" s="18" t="s">
        <v>30</v>
      </c>
      <c r="O35" s="276" t="s">
        <v>2552</v>
      </c>
      <c r="P35" s="17">
        <v>2</v>
      </c>
    </row>
    <row r="36" spans="2:16" s="13" customFormat="1" ht="10.5" customHeight="1" x14ac:dyDescent="0.3">
      <c r="B36" s="48">
        <v>26</v>
      </c>
      <c r="C36" s="16" t="s">
        <v>56</v>
      </c>
      <c r="D36" s="17" t="s">
        <v>59</v>
      </c>
      <c r="E36" s="101">
        <v>2</v>
      </c>
      <c r="F36" s="17">
        <v>3684</v>
      </c>
      <c r="G36" s="146">
        <v>2</v>
      </c>
      <c r="H36" s="18">
        <v>2</v>
      </c>
      <c r="I36" s="18">
        <v>176</v>
      </c>
      <c r="J36" s="18" t="s">
        <v>118</v>
      </c>
      <c r="K36" s="44">
        <v>65536</v>
      </c>
      <c r="L36" s="17" t="s">
        <v>61</v>
      </c>
      <c r="M36" s="18" t="s">
        <v>64</v>
      </c>
      <c r="N36" s="18" t="s">
        <v>33</v>
      </c>
      <c r="O36" s="276" t="s">
        <v>2548</v>
      </c>
      <c r="P36" s="17">
        <v>1</v>
      </c>
    </row>
    <row r="37" spans="2:16" s="13" customFormat="1" ht="10.5" customHeight="1" x14ac:dyDescent="0.3">
      <c r="B37" s="48">
        <v>27</v>
      </c>
      <c r="C37" s="16" t="s">
        <v>196</v>
      </c>
      <c r="D37" s="17" t="s">
        <v>195</v>
      </c>
      <c r="E37" s="99" t="s">
        <v>1261</v>
      </c>
      <c r="F37" s="17">
        <v>3550</v>
      </c>
      <c r="G37" s="146" t="s">
        <v>162</v>
      </c>
      <c r="H37" s="18" t="s">
        <v>162</v>
      </c>
      <c r="I37" s="18">
        <v>176</v>
      </c>
      <c r="J37" s="18" t="s">
        <v>118</v>
      </c>
      <c r="K37" s="44">
        <v>65536</v>
      </c>
      <c r="L37" s="17" t="s">
        <v>61</v>
      </c>
      <c r="M37" s="18" t="s">
        <v>117</v>
      </c>
      <c r="N37" s="18"/>
      <c r="O37" s="276" t="s">
        <v>2549</v>
      </c>
      <c r="P37" s="17">
        <v>2</v>
      </c>
    </row>
    <row r="38" spans="2:16" s="13" customFormat="1" ht="10.5" customHeight="1" x14ac:dyDescent="0.3">
      <c r="B38" s="48">
        <v>28</v>
      </c>
      <c r="C38" s="16" t="s">
        <v>213</v>
      </c>
      <c r="D38" s="17" t="s">
        <v>210</v>
      </c>
      <c r="E38" s="98" t="s">
        <v>1262</v>
      </c>
      <c r="F38" s="17">
        <v>3516</v>
      </c>
      <c r="G38" s="146" t="s">
        <v>162</v>
      </c>
      <c r="H38" s="18" t="s">
        <v>162</v>
      </c>
      <c r="I38" s="18">
        <v>176</v>
      </c>
      <c r="J38" s="18" t="s">
        <v>118</v>
      </c>
      <c r="K38" s="44">
        <v>2048</v>
      </c>
      <c r="L38" s="17" t="s">
        <v>2</v>
      </c>
      <c r="M38" s="18" t="s">
        <v>116</v>
      </c>
      <c r="N38" s="18" t="s">
        <v>86</v>
      </c>
      <c r="O38" s="276" t="s">
        <v>2552</v>
      </c>
      <c r="P38" s="17" t="s">
        <v>162</v>
      </c>
    </row>
    <row r="39" spans="2:16" s="13" customFormat="1" ht="10.5" customHeight="1" x14ac:dyDescent="0.3">
      <c r="B39" s="48">
        <v>29</v>
      </c>
      <c r="C39" s="16" t="s">
        <v>120</v>
      </c>
      <c r="D39" s="17" t="s">
        <v>2567</v>
      </c>
      <c r="E39" s="98" t="s">
        <v>1260</v>
      </c>
      <c r="F39" s="17">
        <v>3770</v>
      </c>
      <c r="G39" s="146">
        <v>1</v>
      </c>
      <c r="H39" s="18">
        <v>1</v>
      </c>
      <c r="I39" s="18">
        <v>176</v>
      </c>
      <c r="J39" s="18" t="s">
        <v>118</v>
      </c>
      <c r="K39" s="44">
        <v>65536</v>
      </c>
      <c r="L39" s="17" t="s">
        <v>61</v>
      </c>
      <c r="M39" s="18" t="s">
        <v>117</v>
      </c>
      <c r="N39" s="18" t="s">
        <v>31</v>
      </c>
      <c r="O39" s="276" t="s">
        <v>2552</v>
      </c>
      <c r="P39" s="17">
        <v>1</v>
      </c>
    </row>
    <row r="40" spans="2:16" s="13" customFormat="1" ht="10.5" customHeight="1" x14ac:dyDescent="0.3">
      <c r="B40" s="48">
        <v>30</v>
      </c>
      <c r="C40" s="16" t="s">
        <v>126</v>
      </c>
      <c r="D40" s="17" t="s">
        <v>142</v>
      </c>
      <c r="E40" s="98" t="s">
        <v>246</v>
      </c>
      <c r="F40" s="17">
        <v>3656</v>
      </c>
      <c r="G40" s="146">
        <v>2</v>
      </c>
      <c r="H40" s="18">
        <v>2</v>
      </c>
      <c r="I40" s="18">
        <v>176</v>
      </c>
      <c r="J40" s="18" t="s">
        <v>118</v>
      </c>
      <c r="K40" s="44">
        <v>65536</v>
      </c>
      <c r="L40" s="17" t="s">
        <v>61</v>
      </c>
      <c r="M40" s="18" t="s">
        <v>129</v>
      </c>
      <c r="N40" s="18" t="s">
        <v>34</v>
      </c>
      <c r="O40" s="276" t="s">
        <v>2548</v>
      </c>
      <c r="P40" s="17">
        <v>1</v>
      </c>
    </row>
    <row r="41" spans="2:16" s="13" customFormat="1" ht="10.5" customHeight="1" x14ac:dyDescent="0.3">
      <c r="B41" s="48">
        <v>31</v>
      </c>
      <c r="C41" s="16" t="s">
        <v>1988</v>
      </c>
      <c r="D41" s="17" t="s">
        <v>112</v>
      </c>
      <c r="E41" s="98" t="s">
        <v>1989</v>
      </c>
      <c r="F41" s="17">
        <v>3824</v>
      </c>
      <c r="G41" s="146" t="s">
        <v>1985</v>
      </c>
      <c r="H41" s="18">
        <v>1</v>
      </c>
      <c r="I41" s="17" t="s">
        <v>2</v>
      </c>
      <c r="J41" s="18" t="s">
        <v>66</v>
      </c>
      <c r="K41" s="46" t="s">
        <v>2</v>
      </c>
      <c r="L41" s="17" t="s">
        <v>2</v>
      </c>
      <c r="M41" s="18" t="s">
        <v>2554</v>
      </c>
      <c r="N41" s="18"/>
      <c r="O41" s="276" t="s">
        <v>2550</v>
      </c>
      <c r="P41" s="17">
        <v>1</v>
      </c>
    </row>
    <row r="42" spans="2:16" s="13" customFormat="1" ht="21" customHeight="1" x14ac:dyDescent="0.3">
      <c r="B42" s="48">
        <v>32</v>
      </c>
      <c r="C42" s="16" t="s">
        <v>68</v>
      </c>
      <c r="D42" s="17" t="s">
        <v>20</v>
      </c>
      <c r="E42" s="99" t="s">
        <v>2103</v>
      </c>
      <c r="F42" s="17">
        <v>3969</v>
      </c>
      <c r="G42" s="146" t="s">
        <v>62</v>
      </c>
      <c r="H42" s="18" t="s">
        <v>62</v>
      </c>
      <c r="I42" s="18">
        <v>176</v>
      </c>
      <c r="J42" s="18" t="s">
        <v>118</v>
      </c>
      <c r="K42" s="44">
        <v>65536</v>
      </c>
      <c r="L42" s="17" t="s">
        <v>61</v>
      </c>
      <c r="M42" s="18" t="s">
        <v>38</v>
      </c>
      <c r="N42" s="18" t="s">
        <v>55</v>
      </c>
      <c r="O42" s="14" t="s">
        <v>2102</v>
      </c>
      <c r="P42" s="17" t="s">
        <v>62</v>
      </c>
    </row>
    <row r="43" spans="2:16" s="13" customFormat="1" ht="10.5" customHeight="1" x14ac:dyDescent="0.3">
      <c r="B43" s="48">
        <v>33</v>
      </c>
      <c r="C43" s="16" t="s">
        <v>164</v>
      </c>
      <c r="D43" s="17" t="s">
        <v>2555</v>
      </c>
      <c r="E43" s="99" t="s">
        <v>2107</v>
      </c>
      <c r="F43" s="17">
        <v>3846</v>
      </c>
      <c r="G43" s="146" t="s">
        <v>62</v>
      </c>
      <c r="H43" s="18" t="s">
        <v>62</v>
      </c>
      <c r="I43" s="340" t="s">
        <v>152</v>
      </c>
      <c r="J43" s="18" t="s">
        <v>118</v>
      </c>
      <c r="K43" s="44">
        <v>8192</v>
      </c>
      <c r="L43" s="18" t="s">
        <v>61</v>
      </c>
      <c r="M43" s="18" t="s">
        <v>165</v>
      </c>
      <c r="N43" s="18" t="s">
        <v>36</v>
      </c>
      <c r="O43" s="17" t="s">
        <v>2102</v>
      </c>
      <c r="P43" s="17" t="s">
        <v>62</v>
      </c>
    </row>
    <row r="44" spans="2:16" s="13" customFormat="1" ht="10.5" customHeight="1" x14ac:dyDescent="0.3">
      <c r="B44" s="48">
        <v>34</v>
      </c>
      <c r="C44" s="16" t="s">
        <v>7</v>
      </c>
      <c r="D44" s="17" t="s">
        <v>22</v>
      </c>
      <c r="E44" s="98" t="s">
        <v>121</v>
      </c>
      <c r="F44" s="17">
        <v>3669</v>
      </c>
      <c r="G44" s="146">
        <v>2</v>
      </c>
      <c r="H44" s="18">
        <v>2</v>
      </c>
      <c r="I44" s="18">
        <v>176</v>
      </c>
      <c r="J44" s="18" t="s">
        <v>118</v>
      </c>
      <c r="K44" s="44">
        <v>65536</v>
      </c>
      <c r="L44" s="17" t="s">
        <v>61</v>
      </c>
      <c r="M44" s="18" t="s">
        <v>50</v>
      </c>
      <c r="N44" s="18" t="s">
        <v>37</v>
      </c>
      <c r="O44" s="276" t="s">
        <v>2547</v>
      </c>
      <c r="P44" s="17" t="s">
        <v>162</v>
      </c>
    </row>
    <row r="45" spans="2:16" s="13" customFormat="1" ht="10.5" customHeight="1" x14ac:dyDescent="0.3">
      <c r="B45" s="48">
        <v>35</v>
      </c>
      <c r="C45" s="16" t="s">
        <v>53</v>
      </c>
      <c r="D45" s="17" t="s">
        <v>130</v>
      </c>
      <c r="E45" s="98" t="s">
        <v>206</v>
      </c>
      <c r="F45" s="17">
        <v>3527</v>
      </c>
      <c r="G45" s="146" t="s">
        <v>162</v>
      </c>
      <c r="H45" s="18" t="s">
        <v>162</v>
      </c>
      <c r="I45" s="18">
        <v>176</v>
      </c>
      <c r="J45" s="18" t="s">
        <v>118</v>
      </c>
      <c r="K45" s="44">
        <v>16384</v>
      </c>
      <c r="L45" s="17" t="s">
        <v>61</v>
      </c>
      <c r="M45" s="18" t="s">
        <v>141</v>
      </c>
      <c r="N45" s="18" t="s">
        <v>160</v>
      </c>
      <c r="O45" s="78" t="s">
        <v>2</v>
      </c>
      <c r="P45" s="78" t="s">
        <v>2</v>
      </c>
    </row>
    <row r="46" spans="2:16" s="13" customFormat="1" ht="10.5" customHeight="1" x14ac:dyDescent="0.3">
      <c r="B46" s="48">
        <v>36</v>
      </c>
      <c r="C46" s="16" t="s">
        <v>80</v>
      </c>
      <c r="D46" s="17" t="s">
        <v>77</v>
      </c>
      <c r="E46" s="99" t="s">
        <v>211</v>
      </c>
      <c r="F46" s="17">
        <v>3372</v>
      </c>
      <c r="G46" s="146" t="s">
        <v>162</v>
      </c>
      <c r="H46" s="18" t="s">
        <v>162</v>
      </c>
      <c r="I46" s="17">
        <v>176</v>
      </c>
      <c r="J46" s="17" t="s">
        <v>118</v>
      </c>
      <c r="K46" s="46">
        <v>16384</v>
      </c>
      <c r="L46" s="18" t="s">
        <v>61</v>
      </c>
      <c r="M46" s="18" t="s">
        <v>84</v>
      </c>
      <c r="N46" s="18" t="s">
        <v>86</v>
      </c>
      <c r="O46" s="78" t="s">
        <v>2</v>
      </c>
      <c r="P46" s="78" t="s">
        <v>2</v>
      </c>
    </row>
    <row r="47" spans="2:16" s="13" customFormat="1" ht="10.5" customHeight="1" x14ac:dyDescent="0.3">
      <c r="B47" s="48">
        <v>37</v>
      </c>
      <c r="C47" s="16" t="s">
        <v>8</v>
      </c>
      <c r="D47" s="17" t="s">
        <v>46</v>
      </c>
      <c r="E47" s="98" t="s">
        <v>245</v>
      </c>
      <c r="F47" s="17">
        <v>3691</v>
      </c>
      <c r="G47" s="146">
        <v>2</v>
      </c>
      <c r="H47" s="18">
        <v>2</v>
      </c>
      <c r="I47" s="18">
        <v>176</v>
      </c>
      <c r="J47" s="18" t="s">
        <v>118</v>
      </c>
      <c r="K47" s="44">
        <v>65536</v>
      </c>
      <c r="L47" s="17" t="s">
        <v>61</v>
      </c>
      <c r="M47" s="18" t="s">
        <v>51</v>
      </c>
      <c r="N47" s="18" t="s">
        <v>33</v>
      </c>
      <c r="O47" s="276" t="s">
        <v>2548</v>
      </c>
      <c r="P47" s="17">
        <v>1</v>
      </c>
    </row>
    <row r="48" spans="2:16" s="13" customFormat="1" ht="10.5" customHeight="1" x14ac:dyDescent="0.3">
      <c r="B48" s="48">
        <v>38</v>
      </c>
      <c r="C48" s="16" t="s">
        <v>9</v>
      </c>
      <c r="D48" s="17" t="s">
        <v>24</v>
      </c>
      <c r="E48" s="102">
        <v>3.82</v>
      </c>
      <c r="F48" s="17">
        <v>3644</v>
      </c>
      <c r="G48" s="146">
        <v>2</v>
      </c>
      <c r="H48" s="18">
        <v>2</v>
      </c>
      <c r="I48" s="18">
        <v>128</v>
      </c>
      <c r="J48" s="18" t="s">
        <v>118</v>
      </c>
      <c r="K48" s="44">
        <v>16384</v>
      </c>
      <c r="L48" s="17" t="s">
        <v>61</v>
      </c>
      <c r="M48" s="18" t="s">
        <v>52</v>
      </c>
      <c r="N48" s="18" t="s">
        <v>30</v>
      </c>
      <c r="O48" s="276" t="s">
        <v>2547</v>
      </c>
      <c r="P48" s="17" t="s">
        <v>162</v>
      </c>
    </row>
    <row r="49" spans="2:16" s="13" customFormat="1" ht="10.5" customHeight="1" x14ac:dyDescent="0.3">
      <c r="B49" s="48">
        <v>39</v>
      </c>
      <c r="C49" s="16" t="s">
        <v>114</v>
      </c>
      <c r="D49" s="17" t="s">
        <v>113</v>
      </c>
      <c r="E49" s="99" t="s">
        <v>206</v>
      </c>
      <c r="F49" s="17">
        <v>3530</v>
      </c>
      <c r="G49" s="146" t="s">
        <v>162</v>
      </c>
      <c r="H49" s="18" t="s">
        <v>162</v>
      </c>
      <c r="I49" s="18">
        <v>176</v>
      </c>
      <c r="J49" s="18" t="s">
        <v>118</v>
      </c>
      <c r="K49" s="44">
        <v>65536</v>
      </c>
      <c r="L49" s="17" t="s">
        <v>2</v>
      </c>
      <c r="M49" s="18" t="s">
        <v>115</v>
      </c>
      <c r="N49" s="18" t="s">
        <v>122</v>
      </c>
      <c r="O49" s="276" t="s">
        <v>2549</v>
      </c>
      <c r="P49" s="17">
        <v>2</v>
      </c>
    </row>
    <row r="50" spans="2:16" s="13" customFormat="1" ht="11.25" customHeight="1" x14ac:dyDescent="0.3">
      <c r="B50" s="16">
        <v>40</v>
      </c>
      <c r="C50" s="149" t="s">
        <v>79</v>
      </c>
      <c r="D50" s="149" t="s">
        <v>78</v>
      </c>
      <c r="E50" s="98" t="s">
        <v>1259</v>
      </c>
      <c r="F50" s="149">
        <v>3846</v>
      </c>
      <c r="G50" s="146">
        <v>1</v>
      </c>
      <c r="H50" s="18">
        <v>1</v>
      </c>
      <c r="I50" s="147">
        <v>176</v>
      </c>
      <c r="J50" s="147" t="s">
        <v>118</v>
      </c>
      <c r="K50" s="44">
        <v>65536</v>
      </c>
      <c r="L50" s="149" t="s">
        <v>61</v>
      </c>
      <c r="M50" s="147" t="s">
        <v>83</v>
      </c>
      <c r="N50" s="147" t="s">
        <v>85</v>
      </c>
      <c r="O50" s="17" t="s">
        <v>2102</v>
      </c>
      <c r="P50" s="17">
        <v>1</v>
      </c>
    </row>
    <row r="51" spans="2:16" ht="0.9" customHeight="1" x14ac:dyDescent="0.3">
      <c r="B51" s="278"/>
      <c r="C51" s="278"/>
      <c r="D51" s="279"/>
      <c r="E51" s="279"/>
      <c r="F51" s="279"/>
      <c r="G51" s="280"/>
      <c r="H51" s="279"/>
      <c r="I51" s="281"/>
      <c r="J51" s="281"/>
      <c r="K51" s="282"/>
      <c r="L51" s="279"/>
      <c r="M51" s="281"/>
      <c r="N51" s="281"/>
      <c r="O51" s="281"/>
      <c r="P51" s="337"/>
    </row>
  </sheetData>
  <sortState ref="A11:W50">
    <sortCondition ref="B11:B50"/>
  </sortState>
  <mergeCells count="9">
    <mergeCell ref="O8:P9"/>
    <mergeCell ref="N8:N9"/>
    <mergeCell ref="B8:B9"/>
    <mergeCell ref="I8:I9"/>
    <mergeCell ref="E8:G8"/>
    <mergeCell ref="L8:L9"/>
    <mergeCell ref="M8:M9"/>
    <mergeCell ref="C8:D8"/>
    <mergeCell ref="K8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1"/>
  <sheetViews>
    <sheetView topLeftCell="A55" zoomScale="118" zoomScaleNormal="118" workbookViewId="0">
      <selection activeCell="C76" sqref="C76"/>
    </sheetView>
  </sheetViews>
  <sheetFormatPr defaultColWidth="9.109375" defaultRowHeight="12" x14ac:dyDescent="0.3"/>
  <cols>
    <col min="1" max="1" width="1.6640625" style="181" customWidth="1"/>
    <col min="2" max="2" width="10.6640625" style="325" customWidth="1"/>
    <col min="3" max="3" width="1.6640625" style="325" customWidth="1"/>
    <col min="4" max="4" width="2.6640625" style="325" customWidth="1"/>
    <col min="5" max="5" width="18.6640625" style="235" customWidth="1"/>
    <col min="6" max="6" width="4.44140625" style="325" customWidth="1"/>
    <col min="7" max="7" width="4" style="325" customWidth="1"/>
    <col min="8" max="8" width="6.33203125" style="258" customWidth="1"/>
    <col min="9" max="9" width="1.6640625" style="303" customWidth="1"/>
    <col min="10" max="10" width="0.88671875" style="233" customWidth="1"/>
    <col min="11" max="11" width="4.6640625" style="304" customWidth="1"/>
    <col min="12" max="12" width="4.6640625" style="323" customWidth="1"/>
    <col min="13" max="13" width="4.6640625" style="305" customWidth="1"/>
    <col min="14" max="25" width="4.6640625" style="184" customWidth="1"/>
    <col min="26" max="26" width="4.6640625" style="325" customWidth="1"/>
    <col min="27" max="27" width="2.6640625" style="325" customWidth="1"/>
    <col min="28" max="28" width="2.33203125" style="325" customWidth="1"/>
    <col min="29" max="29" width="13.6640625" style="325" customWidth="1"/>
    <col min="30" max="30" width="4.6640625" style="325" customWidth="1"/>
    <col min="31" max="31" width="3.6640625" style="325" customWidth="1"/>
    <col min="32" max="32" width="5.33203125" style="345" customWidth="1"/>
    <col min="33" max="33" width="4.6640625" style="345" customWidth="1"/>
    <col min="34" max="34" width="5.6640625" style="345" customWidth="1"/>
    <col min="35" max="35" width="11.6640625" style="345" customWidth="1"/>
    <col min="36" max="36" width="14.6640625" style="345" customWidth="1"/>
    <col min="37" max="37" width="10.6640625" style="345" customWidth="1"/>
    <col min="38" max="38" width="0.88671875" style="345" customWidth="1"/>
    <col min="39" max="39" width="19.6640625" style="346" customWidth="1"/>
    <col min="40" max="40" width="26.6640625" style="215" customWidth="1"/>
    <col min="41" max="41" width="3.6640625" style="325" hidden="1" customWidth="1"/>
    <col min="42" max="42" width="12.6640625" style="215" hidden="1" customWidth="1"/>
    <col min="43" max="43" width="3.6640625" style="306" customWidth="1"/>
    <col min="44" max="44" width="7.33203125" style="38" customWidth="1"/>
    <col min="45" max="45" width="9.109375" style="181"/>
    <col min="46" max="46" width="9.109375" style="325"/>
    <col min="47" max="47" width="3.6640625" style="325" hidden="1" customWidth="1"/>
    <col min="48" max="51" width="3.6640625" style="325" customWidth="1"/>
    <col min="52" max="16384" width="9.109375" style="181"/>
  </cols>
  <sheetData>
    <row r="1" spans="1:33" ht="17.399999999999999" x14ac:dyDescent="0.3">
      <c r="A1" s="343" t="s">
        <v>179</v>
      </c>
      <c r="B1" s="344"/>
      <c r="C1" s="344"/>
    </row>
    <row r="2" spans="1:33" ht="12" customHeight="1" x14ac:dyDescent="0.3">
      <c r="A2" s="343"/>
      <c r="B2" s="344"/>
      <c r="C2" s="344"/>
    </row>
    <row r="3" spans="1:33" ht="12" customHeight="1" x14ac:dyDescent="0.3">
      <c r="A3" s="343"/>
      <c r="B3" s="344"/>
      <c r="C3" s="344"/>
      <c r="AA3" s="334"/>
      <c r="AB3" s="334"/>
      <c r="AC3" s="334"/>
      <c r="AD3" s="334"/>
      <c r="AE3" s="334"/>
      <c r="AF3" s="347"/>
      <c r="AG3" s="347"/>
    </row>
    <row r="4" spans="1:33" ht="12.75" customHeight="1" x14ac:dyDescent="0.3">
      <c r="A4" s="348"/>
      <c r="B4" s="349"/>
      <c r="C4" s="350"/>
      <c r="D4" s="335"/>
      <c r="E4" s="351"/>
      <c r="F4" s="335"/>
      <c r="G4" s="335"/>
      <c r="H4" s="352"/>
      <c r="I4" s="353"/>
      <c r="J4" s="354"/>
      <c r="K4" s="355"/>
      <c r="L4" s="356"/>
      <c r="M4" s="357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35"/>
      <c r="AA4" s="334"/>
      <c r="AB4" s="334"/>
      <c r="AC4" s="334"/>
      <c r="AD4" s="334"/>
      <c r="AE4" s="334"/>
      <c r="AF4" s="347"/>
      <c r="AG4" s="347"/>
    </row>
    <row r="5" spans="1:33" ht="12.75" customHeight="1" x14ac:dyDescent="0.3">
      <c r="B5" s="359" t="s">
        <v>231</v>
      </c>
      <c r="C5" s="359"/>
      <c r="D5" s="194" t="s">
        <v>0</v>
      </c>
      <c r="E5" s="195" t="s">
        <v>6</v>
      </c>
      <c r="F5" s="196" t="s">
        <v>178</v>
      </c>
      <c r="G5" s="197" t="s">
        <v>230</v>
      </c>
      <c r="H5" s="253" t="s">
        <v>2366</v>
      </c>
      <c r="I5" s="197" t="s">
        <v>177</v>
      </c>
      <c r="J5" s="197"/>
      <c r="K5" s="196" t="s">
        <v>185</v>
      </c>
      <c r="L5" s="196" t="s">
        <v>212</v>
      </c>
      <c r="M5" s="196" t="s">
        <v>114</v>
      </c>
      <c r="N5" s="196" t="s">
        <v>213</v>
      </c>
      <c r="O5" s="196" t="s">
        <v>134</v>
      </c>
      <c r="P5" s="196" t="s">
        <v>214</v>
      </c>
      <c r="Q5" s="196" t="s">
        <v>136</v>
      </c>
      <c r="R5" s="196" t="s">
        <v>56</v>
      </c>
      <c r="S5" s="196" t="s">
        <v>132</v>
      </c>
      <c r="T5" s="196" t="s">
        <v>203</v>
      </c>
      <c r="U5" s="196" t="s">
        <v>53</v>
      </c>
      <c r="V5" s="196" t="s">
        <v>192</v>
      </c>
      <c r="W5" s="196" t="s">
        <v>190</v>
      </c>
      <c r="X5" s="196" t="s">
        <v>80</v>
      </c>
      <c r="Y5" s="196" t="s">
        <v>168</v>
      </c>
      <c r="Z5" s="198" t="s">
        <v>15</v>
      </c>
    </row>
    <row r="6" spans="1:33" ht="12" customHeight="1" thickBot="1" x14ac:dyDescent="0.35">
      <c r="B6" s="360"/>
      <c r="C6" s="360"/>
      <c r="D6" s="90">
        <v>1</v>
      </c>
      <c r="E6" s="91" t="s">
        <v>215</v>
      </c>
      <c r="F6" s="94">
        <v>3743</v>
      </c>
      <c r="G6" s="92">
        <v>24</v>
      </c>
      <c r="H6" s="254">
        <v>334.25</v>
      </c>
      <c r="I6" s="93">
        <v>0</v>
      </c>
      <c r="J6" s="92"/>
      <c r="K6" s="199"/>
      <c r="L6" s="200" t="s">
        <v>146</v>
      </c>
      <c r="M6" s="200" t="s">
        <v>144</v>
      </c>
      <c r="N6" s="200" t="s">
        <v>144</v>
      </c>
      <c r="O6" s="200" t="s">
        <v>146</v>
      </c>
      <c r="P6" s="201">
        <v>11</v>
      </c>
      <c r="Q6" s="201" t="s">
        <v>143</v>
      </c>
      <c r="R6" s="200" t="s">
        <v>146</v>
      </c>
      <c r="S6" s="201">
        <v>11</v>
      </c>
      <c r="T6" s="201">
        <v>11</v>
      </c>
      <c r="U6" s="200" t="s">
        <v>144</v>
      </c>
      <c r="V6" s="201">
        <v>11</v>
      </c>
      <c r="W6" s="200" t="s">
        <v>144</v>
      </c>
      <c r="X6" s="201">
        <v>11</v>
      </c>
      <c r="Y6" s="201">
        <v>11</v>
      </c>
      <c r="Z6" s="202" t="s">
        <v>144</v>
      </c>
    </row>
    <row r="7" spans="1:33" ht="12" customHeight="1" thickBot="1" x14ac:dyDescent="0.35">
      <c r="B7" s="360"/>
      <c r="C7" s="360"/>
      <c r="D7" s="79">
        <v>2</v>
      </c>
      <c r="E7" s="80" t="s">
        <v>216</v>
      </c>
      <c r="F7" s="82">
        <v>3573</v>
      </c>
      <c r="G7" s="81">
        <v>20.5</v>
      </c>
      <c r="H7" s="255">
        <v>281</v>
      </c>
      <c r="I7" s="88">
        <v>0</v>
      </c>
      <c r="J7" s="81"/>
      <c r="K7" s="203" t="s">
        <v>146</v>
      </c>
      <c r="L7" s="204"/>
      <c r="M7" s="203" t="s">
        <v>145</v>
      </c>
      <c r="N7" s="203" t="s">
        <v>144</v>
      </c>
      <c r="O7" s="203" t="s">
        <v>146</v>
      </c>
      <c r="P7" s="205" t="s">
        <v>143</v>
      </c>
      <c r="Q7" s="203" t="s">
        <v>146</v>
      </c>
      <c r="R7" s="203" t="s">
        <v>146</v>
      </c>
      <c r="S7" s="203" t="s">
        <v>144</v>
      </c>
      <c r="T7" s="205">
        <v>11</v>
      </c>
      <c r="U7" s="203" t="s">
        <v>146</v>
      </c>
      <c r="V7" s="205">
        <v>11</v>
      </c>
      <c r="W7" s="205" t="s">
        <v>143</v>
      </c>
      <c r="X7" s="205">
        <v>11</v>
      </c>
      <c r="Y7" s="205" t="s">
        <v>143</v>
      </c>
      <c r="Z7" s="206" t="s">
        <v>144</v>
      </c>
    </row>
    <row r="8" spans="1:33" ht="12" customHeight="1" thickBot="1" x14ac:dyDescent="0.35">
      <c r="B8" s="360"/>
      <c r="C8" s="360"/>
      <c r="D8" s="79">
        <v>3</v>
      </c>
      <c r="E8" s="80" t="s">
        <v>217</v>
      </c>
      <c r="F8" s="82">
        <v>3530</v>
      </c>
      <c r="G8" s="81">
        <v>20</v>
      </c>
      <c r="H8" s="255">
        <v>267.75</v>
      </c>
      <c r="I8" s="88">
        <v>0</v>
      </c>
      <c r="J8" s="81"/>
      <c r="K8" s="203" t="s">
        <v>145</v>
      </c>
      <c r="L8" s="203" t="s">
        <v>144</v>
      </c>
      <c r="M8" s="204"/>
      <c r="N8" s="207">
        <v>1</v>
      </c>
      <c r="O8" s="205" t="s">
        <v>143</v>
      </c>
      <c r="P8" s="203" t="s">
        <v>146</v>
      </c>
      <c r="Q8" s="205">
        <v>10</v>
      </c>
      <c r="R8" s="205" t="s">
        <v>147</v>
      </c>
      <c r="S8" s="203" t="s">
        <v>144</v>
      </c>
      <c r="T8" s="203" t="s">
        <v>146</v>
      </c>
      <c r="U8" s="203" t="s">
        <v>144</v>
      </c>
      <c r="V8" s="203" t="s">
        <v>144</v>
      </c>
      <c r="W8" s="205">
        <v>11</v>
      </c>
      <c r="X8" s="203" t="s">
        <v>144</v>
      </c>
      <c r="Y8" s="205">
        <v>11</v>
      </c>
      <c r="Z8" s="208">
        <v>11</v>
      </c>
    </row>
    <row r="9" spans="1:33" ht="12" customHeight="1" thickBot="1" x14ac:dyDescent="0.35">
      <c r="B9" s="360"/>
      <c r="C9" s="360"/>
      <c r="D9" s="79">
        <v>4</v>
      </c>
      <c r="E9" s="80" t="s">
        <v>218</v>
      </c>
      <c r="F9" s="82">
        <v>3516</v>
      </c>
      <c r="G9" s="81">
        <v>18</v>
      </c>
      <c r="H9" s="255">
        <v>243.25</v>
      </c>
      <c r="I9" s="88">
        <v>0</v>
      </c>
      <c r="J9" s="81"/>
      <c r="K9" s="203" t="s">
        <v>145</v>
      </c>
      <c r="L9" s="203" t="s">
        <v>145</v>
      </c>
      <c r="M9" s="205">
        <v>10</v>
      </c>
      <c r="N9" s="204"/>
      <c r="O9" s="203" t="s">
        <v>144</v>
      </c>
      <c r="P9" s="203" t="s">
        <v>146</v>
      </c>
      <c r="Q9" s="203" t="s">
        <v>146</v>
      </c>
      <c r="R9" s="203" t="s">
        <v>146</v>
      </c>
      <c r="S9" s="203" t="s">
        <v>144</v>
      </c>
      <c r="T9" s="203" t="s">
        <v>146</v>
      </c>
      <c r="U9" s="207">
        <v>1</v>
      </c>
      <c r="V9" s="205">
        <v>11</v>
      </c>
      <c r="W9" s="205" t="s">
        <v>143</v>
      </c>
      <c r="X9" s="205" t="s">
        <v>143</v>
      </c>
      <c r="Y9" s="205" t="s">
        <v>143</v>
      </c>
      <c r="Z9" s="208" t="s">
        <v>143</v>
      </c>
    </row>
    <row r="10" spans="1:33" ht="12" customHeight="1" thickBot="1" x14ac:dyDescent="0.35">
      <c r="B10" s="360"/>
      <c r="C10" s="360"/>
      <c r="D10" s="79">
        <v>5</v>
      </c>
      <c r="E10" s="80" t="s">
        <v>219</v>
      </c>
      <c r="F10" s="82">
        <v>3454</v>
      </c>
      <c r="G10" s="81">
        <v>18</v>
      </c>
      <c r="H10" s="255">
        <v>252</v>
      </c>
      <c r="I10" s="88">
        <v>0</v>
      </c>
      <c r="J10" s="81"/>
      <c r="K10" s="203" t="s">
        <v>146</v>
      </c>
      <c r="L10" s="203" t="s">
        <v>146</v>
      </c>
      <c r="M10" s="205" t="s">
        <v>147</v>
      </c>
      <c r="N10" s="203" t="s">
        <v>145</v>
      </c>
      <c r="O10" s="204"/>
      <c r="P10" s="205">
        <v>11</v>
      </c>
      <c r="Q10" s="203" t="s">
        <v>146</v>
      </c>
      <c r="R10" s="205">
        <v>11</v>
      </c>
      <c r="S10" s="203" t="s">
        <v>146</v>
      </c>
      <c r="T10" s="205" t="s">
        <v>143</v>
      </c>
      <c r="U10" s="205" t="s">
        <v>147</v>
      </c>
      <c r="V10" s="203" t="s">
        <v>146</v>
      </c>
      <c r="W10" s="207">
        <v>1</v>
      </c>
      <c r="X10" s="205">
        <v>11</v>
      </c>
      <c r="Y10" s="203" t="s">
        <v>146</v>
      </c>
      <c r="Z10" s="208">
        <v>11</v>
      </c>
    </row>
    <row r="11" spans="1:33" ht="12" customHeight="1" thickBot="1" x14ac:dyDescent="0.35">
      <c r="B11" s="360"/>
      <c r="C11" s="360"/>
      <c r="D11" s="79">
        <v>6</v>
      </c>
      <c r="E11" s="80" t="s">
        <v>220</v>
      </c>
      <c r="F11" s="82">
        <v>3552</v>
      </c>
      <c r="G11" s="81">
        <v>17.5</v>
      </c>
      <c r="H11" s="255">
        <v>225</v>
      </c>
      <c r="I11" s="88">
        <v>0</v>
      </c>
      <c r="J11" s="81"/>
      <c r="K11" s="207">
        <v>0</v>
      </c>
      <c r="L11" s="205" t="s">
        <v>147</v>
      </c>
      <c r="M11" s="203" t="s">
        <v>146</v>
      </c>
      <c r="N11" s="203" t="s">
        <v>146</v>
      </c>
      <c r="O11" s="207">
        <v>0</v>
      </c>
      <c r="P11" s="204"/>
      <c r="Q11" s="203" t="s">
        <v>144</v>
      </c>
      <c r="R11" s="203" t="s">
        <v>146</v>
      </c>
      <c r="S11" s="203" t="s">
        <v>146</v>
      </c>
      <c r="T11" s="205" t="s">
        <v>143</v>
      </c>
      <c r="U11" s="205">
        <v>11</v>
      </c>
      <c r="V11" s="203" t="s">
        <v>144</v>
      </c>
      <c r="W11" s="205" t="s">
        <v>143</v>
      </c>
      <c r="X11" s="203" t="s">
        <v>144</v>
      </c>
      <c r="Y11" s="205" t="s">
        <v>143</v>
      </c>
      <c r="Z11" s="208">
        <v>11</v>
      </c>
    </row>
    <row r="12" spans="1:33" ht="12" customHeight="1" thickBot="1" x14ac:dyDescent="0.35">
      <c r="B12" s="360"/>
      <c r="C12" s="360"/>
      <c r="D12" s="79">
        <v>7</v>
      </c>
      <c r="E12" s="80" t="s">
        <v>221</v>
      </c>
      <c r="F12" s="82">
        <v>3456</v>
      </c>
      <c r="G12" s="81">
        <v>17.5</v>
      </c>
      <c r="H12" s="255">
        <v>233.25</v>
      </c>
      <c r="I12" s="87">
        <v>1</v>
      </c>
      <c r="J12" s="81"/>
      <c r="K12" s="205" t="s">
        <v>147</v>
      </c>
      <c r="L12" s="203" t="s">
        <v>146</v>
      </c>
      <c r="M12" s="207">
        <v>1</v>
      </c>
      <c r="N12" s="203" t="s">
        <v>146</v>
      </c>
      <c r="O12" s="203" t="s">
        <v>146</v>
      </c>
      <c r="P12" s="203" t="s">
        <v>145</v>
      </c>
      <c r="Q12" s="204"/>
      <c r="R12" s="207">
        <v>1</v>
      </c>
      <c r="S12" s="203" t="s">
        <v>146</v>
      </c>
      <c r="T12" s="203" t="s">
        <v>145</v>
      </c>
      <c r="U12" s="205">
        <v>11</v>
      </c>
      <c r="V12" s="205" t="s">
        <v>143</v>
      </c>
      <c r="W12" s="203" t="s">
        <v>146</v>
      </c>
      <c r="X12" s="205">
        <v>11</v>
      </c>
      <c r="Y12" s="205">
        <v>11</v>
      </c>
      <c r="Z12" s="208" t="s">
        <v>143</v>
      </c>
    </row>
    <row r="13" spans="1:33" ht="12" customHeight="1" thickBot="1" x14ac:dyDescent="0.35">
      <c r="B13" s="360"/>
      <c r="C13" s="360"/>
      <c r="D13" s="79">
        <v>8</v>
      </c>
      <c r="E13" s="80" t="s">
        <v>222</v>
      </c>
      <c r="F13" s="82">
        <v>3550</v>
      </c>
      <c r="G13" s="81">
        <v>16.5</v>
      </c>
      <c r="H13" s="255">
        <v>235.5</v>
      </c>
      <c r="I13" s="88">
        <v>0</v>
      </c>
      <c r="J13" s="81"/>
      <c r="K13" s="203" t="s">
        <v>146</v>
      </c>
      <c r="L13" s="203" t="s">
        <v>146</v>
      </c>
      <c r="M13" s="205" t="s">
        <v>143</v>
      </c>
      <c r="N13" s="203" t="s">
        <v>146</v>
      </c>
      <c r="O13" s="207">
        <v>0</v>
      </c>
      <c r="P13" s="203" t="s">
        <v>146</v>
      </c>
      <c r="Q13" s="205">
        <v>10</v>
      </c>
      <c r="R13" s="204"/>
      <c r="S13" s="203" t="s">
        <v>145</v>
      </c>
      <c r="T13" s="203" t="s">
        <v>144</v>
      </c>
      <c r="U13" s="203" t="s">
        <v>144</v>
      </c>
      <c r="V13" s="203" t="s">
        <v>144</v>
      </c>
      <c r="W13" s="203" t="s">
        <v>146</v>
      </c>
      <c r="X13" s="205">
        <v>11</v>
      </c>
      <c r="Y13" s="203" t="s">
        <v>146</v>
      </c>
      <c r="Z13" s="208">
        <v>10</v>
      </c>
    </row>
    <row r="14" spans="1:33" ht="12" customHeight="1" thickBot="1" x14ac:dyDescent="0.35">
      <c r="B14" s="360"/>
      <c r="C14" s="360"/>
      <c r="D14" s="79">
        <v>9</v>
      </c>
      <c r="E14" s="80" t="s">
        <v>223</v>
      </c>
      <c r="F14" s="82">
        <v>3521</v>
      </c>
      <c r="G14" s="81">
        <v>16</v>
      </c>
      <c r="H14" s="255">
        <v>200.25</v>
      </c>
      <c r="I14" s="88">
        <v>0</v>
      </c>
      <c r="J14" s="81"/>
      <c r="K14" s="207">
        <v>0</v>
      </c>
      <c r="L14" s="203" t="s">
        <v>145</v>
      </c>
      <c r="M14" s="203" t="s">
        <v>145</v>
      </c>
      <c r="N14" s="203" t="s">
        <v>145</v>
      </c>
      <c r="O14" s="203" t="s">
        <v>146</v>
      </c>
      <c r="P14" s="203" t="s">
        <v>146</v>
      </c>
      <c r="Q14" s="203" t="s">
        <v>146</v>
      </c>
      <c r="R14" s="203" t="s">
        <v>144</v>
      </c>
      <c r="S14" s="204"/>
      <c r="T14" s="205" t="s">
        <v>147</v>
      </c>
      <c r="U14" s="203" t="s">
        <v>146</v>
      </c>
      <c r="V14" s="205" t="s">
        <v>143</v>
      </c>
      <c r="W14" s="205" t="s">
        <v>143</v>
      </c>
      <c r="X14" s="203" t="s">
        <v>144</v>
      </c>
      <c r="Y14" s="205">
        <v>11</v>
      </c>
      <c r="Z14" s="208">
        <v>11</v>
      </c>
    </row>
    <row r="15" spans="1:33" ht="12" customHeight="1" thickBot="1" x14ac:dyDescent="0.35">
      <c r="B15" s="360"/>
      <c r="C15" s="360"/>
      <c r="D15" s="79">
        <v>10</v>
      </c>
      <c r="E15" s="80" t="s">
        <v>224</v>
      </c>
      <c r="F15" s="82">
        <v>3552</v>
      </c>
      <c r="G15" s="81">
        <v>15</v>
      </c>
      <c r="H15" s="255">
        <v>200.75</v>
      </c>
      <c r="I15" s="87">
        <v>2</v>
      </c>
      <c r="J15" s="81"/>
      <c r="K15" s="207">
        <v>0</v>
      </c>
      <c r="L15" s="207">
        <v>0</v>
      </c>
      <c r="M15" s="203" t="s">
        <v>146</v>
      </c>
      <c r="N15" s="203" t="s">
        <v>146</v>
      </c>
      <c r="O15" s="205" t="s">
        <v>147</v>
      </c>
      <c r="P15" s="205" t="s">
        <v>147</v>
      </c>
      <c r="Q15" s="203" t="s">
        <v>144</v>
      </c>
      <c r="R15" s="203" t="s">
        <v>145</v>
      </c>
      <c r="S15" s="205" t="s">
        <v>143</v>
      </c>
      <c r="T15" s="204"/>
      <c r="U15" s="205">
        <v>11</v>
      </c>
      <c r="V15" s="205" t="s">
        <v>143</v>
      </c>
      <c r="W15" s="205" t="s">
        <v>143</v>
      </c>
      <c r="X15" s="203" t="s">
        <v>144</v>
      </c>
      <c r="Y15" s="203" t="s">
        <v>144</v>
      </c>
      <c r="Z15" s="208" t="s">
        <v>147</v>
      </c>
    </row>
    <row r="16" spans="1:33" ht="12" customHeight="1" thickBot="1" x14ac:dyDescent="0.35">
      <c r="B16" s="360"/>
      <c r="C16" s="360"/>
      <c r="D16" s="79">
        <v>11</v>
      </c>
      <c r="E16" s="80" t="s">
        <v>225</v>
      </c>
      <c r="F16" s="82">
        <v>3527</v>
      </c>
      <c r="G16" s="81">
        <v>14</v>
      </c>
      <c r="H16" s="255">
        <v>179.25</v>
      </c>
      <c r="I16" s="88">
        <v>0</v>
      </c>
      <c r="J16" s="81"/>
      <c r="K16" s="203" t="s">
        <v>145</v>
      </c>
      <c r="L16" s="203" t="s">
        <v>146</v>
      </c>
      <c r="M16" s="203" t="s">
        <v>145</v>
      </c>
      <c r="N16" s="205">
        <v>10</v>
      </c>
      <c r="O16" s="205" t="s">
        <v>143</v>
      </c>
      <c r="P16" s="207">
        <v>0</v>
      </c>
      <c r="Q16" s="207">
        <v>0</v>
      </c>
      <c r="R16" s="203" t="s">
        <v>145</v>
      </c>
      <c r="S16" s="203" t="s">
        <v>146</v>
      </c>
      <c r="T16" s="207">
        <v>0</v>
      </c>
      <c r="U16" s="204"/>
      <c r="V16" s="205" t="s">
        <v>143</v>
      </c>
      <c r="W16" s="205" t="s">
        <v>143</v>
      </c>
      <c r="X16" s="205" t="s">
        <v>143</v>
      </c>
      <c r="Y16" s="205" t="s">
        <v>143</v>
      </c>
      <c r="Z16" s="208">
        <v>11</v>
      </c>
    </row>
    <row r="17" spans="2:26" ht="12" customHeight="1" thickBot="1" x14ac:dyDescent="0.35">
      <c r="B17" s="360"/>
      <c r="C17" s="360"/>
      <c r="D17" s="79">
        <v>12</v>
      </c>
      <c r="E17" s="80" t="s">
        <v>226</v>
      </c>
      <c r="F17" s="82">
        <v>3384</v>
      </c>
      <c r="G17" s="81">
        <v>10</v>
      </c>
      <c r="H17" s="255">
        <v>122.25</v>
      </c>
      <c r="I17" s="88">
        <v>0</v>
      </c>
      <c r="J17" s="81"/>
      <c r="K17" s="207">
        <v>0</v>
      </c>
      <c r="L17" s="207">
        <v>0</v>
      </c>
      <c r="M17" s="203" t="s">
        <v>145</v>
      </c>
      <c r="N17" s="207">
        <v>0</v>
      </c>
      <c r="O17" s="203" t="s">
        <v>146</v>
      </c>
      <c r="P17" s="203" t="s">
        <v>145</v>
      </c>
      <c r="Q17" s="205" t="s">
        <v>147</v>
      </c>
      <c r="R17" s="203" t="s">
        <v>145</v>
      </c>
      <c r="S17" s="205" t="s">
        <v>147</v>
      </c>
      <c r="T17" s="205" t="s">
        <v>147</v>
      </c>
      <c r="U17" s="205" t="s">
        <v>147</v>
      </c>
      <c r="V17" s="204"/>
      <c r="W17" s="205">
        <v>11</v>
      </c>
      <c r="X17" s="203" t="s">
        <v>144</v>
      </c>
      <c r="Y17" s="203" t="s">
        <v>145</v>
      </c>
      <c r="Z17" s="206" t="s">
        <v>144</v>
      </c>
    </row>
    <row r="18" spans="2:26" ht="12" customHeight="1" thickBot="1" x14ac:dyDescent="0.35">
      <c r="B18" s="360"/>
      <c r="C18" s="360"/>
      <c r="D18" s="79">
        <v>13</v>
      </c>
      <c r="E18" s="80" t="s">
        <v>227</v>
      </c>
      <c r="F18" s="82">
        <v>3231</v>
      </c>
      <c r="G18" s="81">
        <v>10</v>
      </c>
      <c r="H18" s="255">
        <v>140.5</v>
      </c>
      <c r="I18" s="88">
        <v>0</v>
      </c>
      <c r="J18" s="81"/>
      <c r="K18" s="203" t="s">
        <v>145</v>
      </c>
      <c r="L18" s="205" t="s">
        <v>147</v>
      </c>
      <c r="M18" s="322">
        <v>0</v>
      </c>
      <c r="N18" s="205" t="s">
        <v>147</v>
      </c>
      <c r="O18" s="205">
        <v>10</v>
      </c>
      <c r="P18" s="205" t="s">
        <v>147</v>
      </c>
      <c r="Q18" s="203" t="s">
        <v>146</v>
      </c>
      <c r="R18" s="203" t="s">
        <v>146</v>
      </c>
      <c r="S18" s="205" t="s">
        <v>147</v>
      </c>
      <c r="T18" s="205" t="s">
        <v>147</v>
      </c>
      <c r="U18" s="205" t="s">
        <v>147</v>
      </c>
      <c r="V18" s="322">
        <v>0</v>
      </c>
      <c r="W18" s="204"/>
      <c r="X18" s="205" t="s">
        <v>147</v>
      </c>
      <c r="Y18" s="205" t="s">
        <v>143</v>
      </c>
      <c r="Z18" s="208" t="s">
        <v>143</v>
      </c>
    </row>
    <row r="19" spans="2:26" ht="12" customHeight="1" thickBot="1" x14ac:dyDescent="0.35">
      <c r="B19" s="360"/>
      <c r="C19" s="360"/>
      <c r="D19" s="79">
        <v>14</v>
      </c>
      <c r="E19" s="80" t="s">
        <v>228</v>
      </c>
      <c r="F19" s="82">
        <v>3372</v>
      </c>
      <c r="G19" s="81">
        <v>8.5</v>
      </c>
      <c r="H19" s="255">
        <v>95</v>
      </c>
      <c r="I19" s="88">
        <v>0</v>
      </c>
      <c r="J19" s="81"/>
      <c r="K19" s="207">
        <v>0</v>
      </c>
      <c r="L19" s="207">
        <v>0</v>
      </c>
      <c r="M19" s="203" t="s">
        <v>145</v>
      </c>
      <c r="N19" s="205" t="s">
        <v>147</v>
      </c>
      <c r="O19" s="207">
        <v>0</v>
      </c>
      <c r="P19" s="203" t="s">
        <v>145</v>
      </c>
      <c r="Q19" s="207">
        <v>0</v>
      </c>
      <c r="R19" s="207">
        <v>0</v>
      </c>
      <c r="S19" s="203" t="s">
        <v>145</v>
      </c>
      <c r="T19" s="203" t="s">
        <v>145</v>
      </c>
      <c r="U19" s="205" t="s">
        <v>147</v>
      </c>
      <c r="V19" s="203" t="s">
        <v>145</v>
      </c>
      <c r="W19" s="205" t="s">
        <v>143</v>
      </c>
      <c r="X19" s="204"/>
      <c r="Y19" s="205" t="s">
        <v>143</v>
      </c>
      <c r="Z19" s="208">
        <v>11</v>
      </c>
    </row>
    <row r="20" spans="2:26" ht="12" customHeight="1" thickBot="1" x14ac:dyDescent="0.35">
      <c r="B20" s="360"/>
      <c r="C20" s="360"/>
      <c r="D20" s="79">
        <v>15</v>
      </c>
      <c r="E20" s="80" t="s">
        <v>229</v>
      </c>
      <c r="F20" s="82">
        <v>3464</v>
      </c>
      <c r="G20" s="81">
        <v>8.5</v>
      </c>
      <c r="H20" s="255">
        <v>110.25</v>
      </c>
      <c r="I20" s="88">
        <v>0</v>
      </c>
      <c r="J20" s="81"/>
      <c r="K20" s="207">
        <v>0</v>
      </c>
      <c r="L20" s="205" t="s">
        <v>147</v>
      </c>
      <c r="M20" s="207">
        <v>0</v>
      </c>
      <c r="N20" s="205" t="s">
        <v>147</v>
      </c>
      <c r="O20" s="203" t="s">
        <v>146</v>
      </c>
      <c r="P20" s="205" t="s">
        <v>147</v>
      </c>
      <c r="Q20" s="207">
        <v>0</v>
      </c>
      <c r="R20" s="203" t="s">
        <v>146</v>
      </c>
      <c r="S20" s="207">
        <v>0</v>
      </c>
      <c r="T20" s="203" t="s">
        <v>145</v>
      </c>
      <c r="U20" s="205" t="s">
        <v>147</v>
      </c>
      <c r="V20" s="203" t="s">
        <v>144</v>
      </c>
      <c r="W20" s="205" t="s">
        <v>147</v>
      </c>
      <c r="X20" s="205" t="s">
        <v>147</v>
      </c>
      <c r="Y20" s="204"/>
      <c r="Z20" s="208" t="s">
        <v>143</v>
      </c>
    </row>
    <row r="21" spans="2:26" ht="12" customHeight="1" x14ac:dyDescent="0.3">
      <c r="B21" s="360"/>
      <c r="C21" s="360"/>
      <c r="D21" s="83">
        <v>16</v>
      </c>
      <c r="E21" s="84" t="s">
        <v>167</v>
      </c>
      <c r="F21" s="86">
        <v>3353</v>
      </c>
      <c r="G21" s="85">
        <v>6</v>
      </c>
      <c r="H21" s="256">
        <v>93.25</v>
      </c>
      <c r="I21" s="89">
        <v>0</v>
      </c>
      <c r="J21" s="85"/>
      <c r="K21" s="210" t="s">
        <v>145</v>
      </c>
      <c r="L21" s="210" t="s">
        <v>145</v>
      </c>
      <c r="M21" s="211">
        <v>0</v>
      </c>
      <c r="N21" s="212" t="s">
        <v>147</v>
      </c>
      <c r="O21" s="211">
        <v>0</v>
      </c>
      <c r="P21" s="211">
        <v>0</v>
      </c>
      <c r="Q21" s="212" t="s">
        <v>147</v>
      </c>
      <c r="R21" s="211">
        <v>1</v>
      </c>
      <c r="S21" s="211">
        <v>0</v>
      </c>
      <c r="T21" s="212" t="s">
        <v>143</v>
      </c>
      <c r="U21" s="211">
        <v>0</v>
      </c>
      <c r="V21" s="210" t="s">
        <v>145</v>
      </c>
      <c r="W21" s="212" t="s">
        <v>147</v>
      </c>
      <c r="X21" s="211">
        <v>0</v>
      </c>
      <c r="Y21" s="212" t="s">
        <v>147</v>
      </c>
      <c r="Z21" s="213"/>
    </row>
    <row r="22" spans="2:26" x14ac:dyDescent="0.3">
      <c r="D22" s="331"/>
      <c r="E22" s="361"/>
      <c r="F22" s="331"/>
      <c r="G22" s="331"/>
      <c r="H22" s="362"/>
      <c r="I22" s="363"/>
      <c r="J22" s="232"/>
      <c r="K22" s="364"/>
      <c r="L22" s="330"/>
      <c r="M22" s="365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31"/>
    </row>
    <row r="24" spans="2:26" x14ac:dyDescent="0.3">
      <c r="D24" s="334"/>
      <c r="E24" s="367"/>
      <c r="F24" s="334"/>
      <c r="G24" s="334"/>
      <c r="H24" s="368"/>
      <c r="I24" s="369"/>
      <c r="J24" s="370"/>
      <c r="K24" s="371"/>
      <c r="L24" s="372"/>
      <c r="M24" s="373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34"/>
    </row>
    <row r="25" spans="2:26" ht="12.75" customHeight="1" x14ac:dyDescent="0.3">
      <c r="B25" s="344" t="s">
        <v>248</v>
      </c>
      <c r="D25" s="375" t="s">
        <v>0</v>
      </c>
      <c r="E25" s="193" t="s">
        <v>6</v>
      </c>
      <c r="F25" s="376" t="s">
        <v>178</v>
      </c>
      <c r="G25" s="377" t="s">
        <v>230</v>
      </c>
      <c r="H25" s="257" t="s">
        <v>2366</v>
      </c>
      <c r="I25" s="377" t="s">
        <v>177</v>
      </c>
      <c r="J25" s="378"/>
      <c r="K25" s="379" t="s">
        <v>14</v>
      </c>
      <c r="L25" s="379" t="s">
        <v>185</v>
      </c>
      <c r="M25" s="379" t="s">
        <v>126</v>
      </c>
      <c r="N25" s="379" t="s">
        <v>8</v>
      </c>
      <c r="O25" s="379" t="s">
        <v>56</v>
      </c>
      <c r="P25" s="379" t="s">
        <v>114</v>
      </c>
      <c r="Q25" s="379" t="s">
        <v>196</v>
      </c>
      <c r="R25" s="379" t="s">
        <v>11</v>
      </c>
      <c r="S25" s="379" t="s">
        <v>16</v>
      </c>
      <c r="T25" s="380" t="s">
        <v>9</v>
      </c>
      <c r="U25" s="379" t="s">
        <v>185</v>
      </c>
      <c r="V25" s="379" t="s">
        <v>7</v>
      </c>
      <c r="W25" s="379" t="s">
        <v>136</v>
      </c>
      <c r="X25" s="379" t="s">
        <v>214</v>
      </c>
      <c r="Y25" s="379" t="s">
        <v>134</v>
      </c>
      <c r="Z25" s="379" t="s">
        <v>213</v>
      </c>
    </row>
    <row r="26" spans="2:26" ht="12" customHeight="1" thickBot="1" x14ac:dyDescent="0.35">
      <c r="D26" s="231">
        <v>1</v>
      </c>
      <c r="E26" s="189" t="s">
        <v>787</v>
      </c>
      <c r="F26" s="189">
        <v>3589</v>
      </c>
      <c r="G26" s="363">
        <v>23</v>
      </c>
      <c r="H26" s="381">
        <v>326</v>
      </c>
      <c r="I26" s="93">
        <v>0</v>
      </c>
      <c r="J26" s="232"/>
      <c r="K26" s="199"/>
      <c r="L26" s="192" t="s">
        <v>146</v>
      </c>
      <c r="M26" s="192" t="s">
        <v>146</v>
      </c>
      <c r="N26" s="366">
        <v>11</v>
      </c>
      <c r="O26" s="192" t="s">
        <v>144</v>
      </c>
      <c r="P26" s="192" t="s">
        <v>146</v>
      </c>
      <c r="Q26" s="366">
        <v>11</v>
      </c>
      <c r="R26" s="192" t="s">
        <v>146</v>
      </c>
      <c r="S26" s="366">
        <v>11</v>
      </c>
      <c r="T26" s="382" t="s">
        <v>146</v>
      </c>
      <c r="U26" s="366">
        <v>11</v>
      </c>
      <c r="V26" s="366">
        <v>11</v>
      </c>
      <c r="W26" s="366">
        <v>11</v>
      </c>
      <c r="X26" s="192" t="s">
        <v>146</v>
      </c>
      <c r="Y26" s="366">
        <v>11</v>
      </c>
      <c r="Z26" s="366" t="s">
        <v>143</v>
      </c>
    </row>
    <row r="27" spans="2:26" ht="12" customHeight="1" thickBot="1" x14ac:dyDescent="0.35">
      <c r="D27" s="322">
        <v>2</v>
      </c>
      <c r="E27" s="181" t="s">
        <v>215</v>
      </c>
      <c r="F27" s="181">
        <v>3743</v>
      </c>
      <c r="G27" s="303">
        <v>22</v>
      </c>
      <c r="H27" s="383">
        <v>308.5</v>
      </c>
      <c r="I27" s="88">
        <v>0</v>
      </c>
      <c r="K27" s="384" t="s">
        <v>146</v>
      </c>
      <c r="L27" s="199"/>
      <c r="M27" s="384" t="s">
        <v>146</v>
      </c>
      <c r="N27" s="384" t="s">
        <v>144</v>
      </c>
      <c r="O27" s="384" t="s">
        <v>146</v>
      </c>
      <c r="P27" s="184">
        <v>11</v>
      </c>
      <c r="Q27" s="384" t="s">
        <v>146</v>
      </c>
      <c r="R27" s="384" t="s">
        <v>146</v>
      </c>
      <c r="S27" s="184" t="s">
        <v>143</v>
      </c>
      <c r="T27" s="385" t="s">
        <v>144</v>
      </c>
      <c r="U27" s="184">
        <v>11</v>
      </c>
      <c r="V27" s="384" t="s">
        <v>144</v>
      </c>
      <c r="W27" s="384" t="s">
        <v>144</v>
      </c>
      <c r="X27" s="184">
        <v>11</v>
      </c>
      <c r="Y27" s="184">
        <v>11</v>
      </c>
      <c r="Z27" s="184" t="s">
        <v>143</v>
      </c>
    </row>
    <row r="28" spans="2:26" ht="12" customHeight="1" thickBot="1" x14ac:dyDescent="0.35">
      <c r="D28" s="322">
        <v>3</v>
      </c>
      <c r="E28" s="181" t="s">
        <v>790</v>
      </c>
      <c r="F28" s="181">
        <v>3656</v>
      </c>
      <c r="G28" s="303">
        <v>18.5</v>
      </c>
      <c r="H28" s="383">
        <v>260.25</v>
      </c>
      <c r="I28" s="88">
        <v>0</v>
      </c>
      <c r="K28" s="384" t="s">
        <v>146</v>
      </c>
      <c r="L28" s="384" t="s">
        <v>146</v>
      </c>
      <c r="M28" s="199"/>
      <c r="N28" s="384" t="s">
        <v>146</v>
      </c>
      <c r="O28" s="384" t="s">
        <v>146</v>
      </c>
      <c r="P28" s="184">
        <v>11</v>
      </c>
      <c r="Q28" s="184" t="s">
        <v>147</v>
      </c>
      <c r="R28" s="184" t="s">
        <v>143</v>
      </c>
      <c r="S28" s="384" t="s">
        <v>146</v>
      </c>
      <c r="T28" s="385" t="s">
        <v>146</v>
      </c>
      <c r="U28" s="384" t="s">
        <v>146</v>
      </c>
      <c r="V28" s="384" t="s">
        <v>146</v>
      </c>
      <c r="W28" s="184" t="s">
        <v>147</v>
      </c>
      <c r="X28" s="184">
        <v>11</v>
      </c>
      <c r="Y28" s="184">
        <v>11</v>
      </c>
      <c r="Z28" s="184">
        <v>11</v>
      </c>
    </row>
    <row r="29" spans="2:26" ht="12" customHeight="1" thickBot="1" x14ac:dyDescent="0.35">
      <c r="D29" s="322">
        <v>4</v>
      </c>
      <c r="E29" s="181" t="s">
        <v>793</v>
      </c>
      <c r="F29" s="181">
        <v>3691</v>
      </c>
      <c r="G29" s="303">
        <v>17.5</v>
      </c>
      <c r="H29" s="383">
        <v>235.75</v>
      </c>
      <c r="I29" s="88">
        <v>0</v>
      </c>
      <c r="K29" s="322">
        <v>0</v>
      </c>
      <c r="L29" s="384" t="s">
        <v>145</v>
      </c>
      <c r="M29" s="384" t="s">
        <v>146</v>
      </c>
      <c r="N29" s="199"/>
      <c r="O29" s="384" t="s">
        <v>146</v>
      </c>
      <c r="P29" s="384" t="s">
        <v>146</v>
      </c>
      <c r="Q29" s="184">
        <v>11</v>
      </c>
      <c r="R29" s="184">
        <v>11</v>
      </c>
      <c r="S29" s="384" t="s">
        <v>145</v>
      </c>
      <c r="T29" s="385" t="s">
        <v>146</v>
      </c>
      <c r="U29" s="184" t="s">
        <v>143</v>
      </c>
      <c r="V29" s="184" t="s">
        <v>147</v>
      </c>
      <c r="W29" s="384" t="s">
        <v>144</v>
      </c>
      <c r="X29" s="384" t="s">
        <v>144</v>
      </c>
      <c r="Y29" s="184" t="s">
        <v>143</v>
      </c>
      <c r="Z29" s="184">
        <v>11</v>
      </c>
    </row>
    <row r="30" spans="2:26" ht="12" customHeight="1" thickBot="1" x14ac:dyDescent="0.35">
      <c r="D30" s="322">
        <v>5</v>
      </c>
      <c r="E30" s="181" t="s">
        <v>792</v>
      </c>
      <c r="F30" s="181">
        <v>3684</v>
      </c>
      <c r="G30" s="303">
        <v>16.5</v>
      </c>
      <c r="H30" s="383">
        <v>233.5</v>
      </c>
      <c r="I30" s="87">
        <v>1</v>
      </c>
      <c r="K30" s="384" t="s">
        <v>145</v>
      </c>
      <c r="L30" s="384" t="s">
        <v>146</v>
      </c>
      <c r="M30" s="384" t="s">
        <v>146</v>
      </c>
      <c r="N30" s="384" t="s">
        <v>146</v>
      </c>
      <c r="O30" s="199"/>
      <c r="P30" s="184">
        <v>10</v>
      </c>
      <c r="Q30" s="384" t="s">
        <v>146</v>
      </c>
      <c r="R30" s="184" t="s">
        <v>143</v>
      </c>
      <c r="S30" s="384" t="s">
        <v>144</v>
      </c>
      <c r="T30" s="385" t="s">
        <v>146</v>
      </c>
      <c r="U30" s="384" t="s">
        <v>145</v>
      </c>
      <c r="V30" s="184">
        <v>10</v>
      </c>
      <c r="W30" s="384" t="s">
        <v>146</v>
      </c>
      <c r="X30" s="384" t="s">
        <v>146</v>
      </c>
      <c r="Y30" s="184" t="s">
        <v>143</v>
      </c>
      <c r="Z30" s="184">
        <v>11</v>
      </c>
    </row>
    <row r="31" spans="2:26" ht="12" customHeight="1" thickBot="1" x14ac:dyDescent="0.35">
      <c r="D31" s="322">
        <v>6</v>
      </c>
      <c r="E31" s="181" t="s">
        <v>217</v>
      </c>
      <c r="F31" s="181">
        <v>3530</v>
      </c>
      <c r="G31" s="303">
        <v>15</v>
      </c>
      <c r="H31" s="383">
        <v>208.75</v>
      </c>
      <c r="I31" s="88">
        <v>0</v>
      </c>
      <c r="K31" s="384" t="s">
        <v>146</v>
      </c>
      <c r="L31" s="322">
        <v>0</v>
      </c>
      <c r="M31" s="322">
        <v>0</v>
      </c>
      <c r="N31" s="384" t="s">
        <v>146</v>
      </c>
      <c r="O31" s="322">
        <v>1</v>
      </c>
      <c r="P31" s="199"/>
      <c r="Q31" s="184" t="s">
        <v>143</v>
      </c>
      <c r="R31" s="184" t="s">
        <v>147</v>
      </c>
      <c r="S31" s="384" t="s">
        <v>146</v>
      </c>
      <c r="T31" s="385" t="s">
        <v>146</v>
      </c>
      <c r="U31" s="184" t="s">
        <v>143</v>
      </c>
      <c r="V31" s="184" t="s">
        <v>143</v>
      </c>
      <c r="W31" s="384" t="s">
        <v>146</v>
      </c>
      <c r="X31" s="384" t="s">
        <v>144</v>
      </c>
      <c r="Y31" s="184" t="s">
        <v>143</v>
      </c>
      <c r="Z31" s="384" t="s">
        <v>146</v>
      </c>
    </row>
    <row r="32" spans="2:26" ht="12" customHeight="1" thickBot="1" x14ac:dyDescent="0.35">
      <c r="D32" s="322">
        <v>7</v>
      </c>
      <c r="E32" s="181" t="s">
        <v>222</v>
      </c>
      <c r="F32" s="181">
        <v>3550</v>
      </c>
      <c r="G32" s="303">
        <v>14.5</v>
      </c>
      <c r="H32" s="383">
        <v>205</v>
      </c>
      <c r="I32" s="88">
        <v>0</v>
      </c>
      <c r="K32" s="322">
        <v>0</v>
      </c>
      <c r="L32" s="384" t="s">
        <v>146</v>
      </c>
      <c r="M32" s="184" t="s">
        <v>143</v>
      </c>
      <c r="N32" s="322">
        <v>0</v>
      </c>
      <c r="O32" s="384" t="s">
        <v>146</v>
      </c>
      <c r="P32" s="184" t="s">
        <v>147</v>
      </c>
      <c r="Q32" s="199"/>
      <c r="R32" s="184" t="s">
        <v>143</v>
      </c>
      <c r="S32" s="384" t="s">
        <v>146</v>
      </c>
      <c r="T32" s="386">
        <v>1</v>
      </c>
      <c r="U32" s="322">
        <v>1</v>
      </c>
      <c r="V32" s="384" t="s">
        <v>144</v>
      </c>
      <c r="W32" s="384" t="s">
        <v>146</v>
      </c>
      <c r="X32" s="384" t="s">
        <v>146</v>
      </c>
      <c r="Y32" s="384" t="s">
        <v>146</v>
      </c>
      <c r="Z32" s="384" t="s">
        <v>144</v>
      </c>
    </row>
    <row r="33" spans="2:51" ht="12" customHeight="1" thickBot="1" x14ac:dyDescent="0.35">
      <c r="D33" s="322">
        <v>8</v>
      </c>
      <c r="E33" s="181" t="s">
        <v>794</v>
      </c>
      <c r="F33" s="181">
        <v>3703</v>
      </c>
      <c r="G33" s="303">
        <v>14.5</v>
      </c>
      <c r="H33" s="383">
        <v>205.25</v>
      </c>
      <c r="I33" s="88">
        <v>0</v>
      </c>
      <c r="K33" s="384" t="s">
        <v>146</v>
      </c>
      <c r="L33" s="384" t="s">
        <v>146</v>
      </c>
      <c r="M33" s="184" t="s">
        <v>147</v>
      </c>
      <c r="N33" s="322">
        <v>0</v>
      </c>
      <c r="O33" s="184" t="s">
        <v>147</v>
      </c>
      <c r="P33" s="184" t="s">
        <v>143</v>
      </c>
      <c r="Q33" s="184" t="s">
        <v>147</v>
      </c>
      <c r="R33" s="199"/>
      <c r="S33" s="184" t="s">
        <v>143</v>
      </c>
      <c r="T33" s="385" t="s">
        <v>145</v>
      </c>
      <c r="U33" s="184">
        <v>10</v>
      </c>
      <c r="V33" s="384" t="s">
        <v>146</v>
      </c>
      <c r="W33" s="184" t="s">
        <v>143</v>
      </c>
      <c r="X33" s="384" t="s">
        <v>145</v>
      </c>
      <c r="Y33" s="184" t="s">
        <v>143</v>
      </c>
      <c r="Z33" s="184">
        <v>11</v>
      </c>
    </row>
    <row r="34" spans="2:51" ht="12" customHeight="1" thickBot="1" x14ac:dyDescent="0.35">
      <c r="D34" s="322">
        <v>9</v>
      </c>
      <c r="E34" s="181" t="s">
        <v>788</v>
      </c>
      <c r="F34" s="181">
        <v>3600</v>
      </c>
      <c r="G34" s="303">
        <v>14.5</v>
      </c>
      <c r="H34" s="383">
        <v>201.25</v>
      </c>
      <c r="I34" s="88">
        <v>0</v>
      </c>
      <c r="K34" s="322">
        <v>0</v>
      </c>
      <c r="L34" s="184" t="s">
        <v>147</v>
      </c>
      <c r="M34" s="384" t="s">
        <v>146</v>
      </c>
      <c r="N34" s="384" t="s">
        <v>144</v>
      </c>
      <c r="O34" s="384" t="s">
        <v>145</v>
      </c>
      <c r="P34" s="384" t="s">
        <v>146</v>
      </c>
      <c r="Q34" s="384" t="s">
        <v>146</v>
      </c>
      <c r="R34" s="184" t="s">
        <v>147</v>
      </c>
      <c r="S34" s="199"/>
      <c r="T34" s="385" t="s">
        <v>146</v>
      </c>
      <c r="U34" s="384" t="s">
        <v>144</v>
      </c>
      <c r="V34" s="384" t="s">
        <v>146</v>
      </c>
      <c r="W34" s="384" t="s">
        <v>146</v>
      </c>
      <c r="X34" s="184" t="s">
        <v>143</v>
      </c>
      <c r="Y34" s="384" t="s">
        <v>146</v>
      </c>
      <c r="Z34" s="184" t="s">
        <v>143</v>
      </c>
    </row>
    <row r="35" spans="2:51" ht="12" customHeight="1" thickBot="1" x14ac:dyDescent="0.35">
      <c r="D35" s="386">
        <v>10</v>
      </c>
      <c r="E35" s="387" t="s">
        <v>789</v>
      </c>
      <c r="F35" s="387">
        <v>3644</v>
      </c>
      <c r="G35" s="388">
        <v>14.5</v>
      </c>
      <c r="H35" s="389">
        <v>219.5</v>
      </c>
      <c r="I35" s="390">
        <v>3</v>
      </c>
      <c r="J35" s="391"/>
      <c r="K35" s="385" t="s">
        <v>146</v>
      </c>
      <c r="L35" s="385" t="s">
        <v>145</v>
      </c>
      <c r="M35" s="385" t="s">
        <v>146</v>
      </c>
      <c r="N35" s="385" t="s">
        <v>146</v>
      </c>
      <c r="O35" s="385" t="s">
        <v>146</v>
      </c>
      <c r="P35" s="385" t="s">
        <v>146</v>
      </c>
      <c r="Q35" s="392">
        <v>10</v>
      </c>
      <c r="R35" s="385" t="s">
        <v>144</v>
      </c>
      <c r="S35" s="385" t="s">
        <v>146</v>
      </c>
      <c r="T35" s="393"/>
      <c r="U35" s="392" t="s">
        <v>147</v>
      </c>
      <c r="V35" s="385" t="s">
        <v>144</v>
      </c>
      <c r="W35" s="392" t="s">
        <v>143</v>
      </c>
      <c r="X35" s="385" t="s">
        <v>146</v>
      </c>
      <c r="Y35" s="392">
        <v>1</v>
      </c>
      <c r="Z35" s="386">
        <v>0</v>
      </c>
    </row>
    <row r="36" spans="2:51" ht="12" customHeight="1" thickBot="1" x14ac:dyDescent="0.35">
      <c r="D36" s="322">
        <v>11</v>
      </c>
      <c r="E36" s="181" t="s">
        <v>216</v>
      </c>
      <c r="F36" s="181">
        <v>3573</v>
      </c>
      <c r="G36" s="303">
        <v>13.5</v>
      </c>
      <c r="H36" s="383">
        <v>184.25</v>
      </c>
      <c r="I36" s="88">
        <v>0</v>
      </c>
      <c r="K36" s="322">
        <v>0</v>
      </c>
      <c r="L36" s="322">
        <v>0</v>
      </c>
      <c r="M36" s="384" t="s">
        <v>146</v>
      </c>
      <c r="N36" s="184" t="s">
        <v>147</v>
      </c>
      <c r="O36" s="384" t="s">
        <v>144</v>
      </c>
      <c r="P36" s="184" t="s">
        <v>147</v>
      </c>
      <c r="Q36" s="184">
        <v>10</v>
      </c>
      <c r="R36" s="322">
        <v>1</v>
      </c>
      <c r="S36" s="384" t="s">
        <v>145</v>
      </c>
      <c r="T36" s="392" t="s">
        <v>143</v>
      </c>
      <c r="U36" s="199"/>
      <c r="V36" s="384" t="s">
        <v>146</v>
      </c>
      <c r="W36" s="384" t="s">
        <v>144</v>
      </c>
      <c r="X36" s="384" t="s">
        <v>144</v>
      </c>
      <c r="Y36" s="384" t="s">
        <v>145</v>
      </c>
      <c r="Z36" s="184" t="s">
        <v>143</v>
      </c>
    </row>
    <row r="37" spans="2:51" ht="12" customHeight="1" thickBot="1" x14ac:dyDescent="0.35">
      <c r="D37" s="322">
        <v>12</v>
      </c>
      <c r="E37" s="181" t="s">
        <v>791</v>
      </c>
      <c r="F37" s="181">
        <v>3669</v>
      </c>
      <c r="G37" s="303">
        <v>13.5</v>
      </c>
      <c r="H37" s="383">
        <v>187.75</v>
      </c>
      <c r="I37" s="88">
        <v>0</v>
      </c>
      <c r="K37" s="322">
        <v>0</v>
      </c>
      <c r="L37" s="384" t="s">
        <v>145</v>
      </c>
      <c r="M37" s="384" t="s">
        <v>146</v>
      </c>
      <c r="N37" s="184" t="s">
        <v>143</v>
      </c>
      <c r="O37" s="322">
        <v>1</v>
      </c>
      <c r="P37" s="184" t="s">
        <v>147</v>
      </c>
      <c r="Q37" s="384" t="s">
        <v>145</v>
      </c>
      <c r="R37" s="384" t="s">
        <v>146</v>
      </c>
      <c r="S37" s="384" t="s">
        <v>146</v>
      </c>
      <c r="T37" s="385" t="s">
        <v>145</v>
      </c>
      <c r="U37" s="384" t="s">
        <v>146</v>
      </c>
      <c r="V37" s="199"/>
      <c r="W37" s="384" t="s">
        <v>146</v>
      </c>
      <c r="X37" s="384" t="s">
        <v>146</v>
      </c>
      <c r="Y37" s="384" t="s">
        <v>146</v>
      </c>
      <c r="Z37" s="184">
        <v>11</v>
      </c>
    </row>
    <row r="38" spans="2:51" ht="12" customHeight="1" thickBot="1" x14ac:dyDescent="0.35">
      <c r="D38" s="322">
        <v>13</v>
      </c>
      <c r="E38" s="181" t="s">
        <v>785</v>
      </c>
      <c r="F38" s="181">
        <v>3456</v>
      </c>
      <c r="G38" s="303">
        <v>12.5</v>
      </c>
      <c r="H38" s="383">
        <v>177</v>
      </c>
      <c r="I38" s="87">
        <v>1</v>
      </c>
      <c r="K38" s="322">
        <v>0</v>
      </c>
      <c r="L38" s="384" t="s">
        <v>145</v>
      </c>
      <c r="M38" s="184" t="s">
        <v>143</v>
      </c>
      <c r="N38" s="384" t="s">
        <v>145</v>
      </c>
      <c r="O38" s="384" t="s">
        <v>146</v>
      </c>
      <c r="P38" s="384" t="s">
        <v>146</v>
      </c>
      <c r="Q38" s="384" t="s">
        <v>146</v>
      </c>
      <c r="R38" s="184" t="s">
        <v>147</v>
      </c>
      <c r="S38" s="384" t="s">
        <v>146</v>
      </c>
      <c r="T38" s="392" t="s">
        <v>147</v>
      </c>
      <c r="U38" s="384" t="s">
        <v>145</v>
      </c>
      <c r="V38" s="384" t="s">
        <v>146</v>
      </c>
      <c r="W38" s="199"/>
      <c r="X38" s="384" t="s">
        <v>146</v>
      </c>
      <c r="Y38" s="184">
        <v>10</v>
      </c>
      <c r="Z38" s="384" t="s">
        <v>144</v>
      </c>
    </row>
    <row r="39" spans="2:51" ht="12" customHeight="1" thickBot="1" x14ac:dyDescent="0.35">
      <c r="D39" s="322">
        <v>14</v>
      </c>
      <c r="E39" s="181" t="s">
        <v>220</v>
      </c>
      <c r="F39" s="181">
        <v>3552</v>
      </c>
      <c r="G39" s="303">
        <v>11</v>
      </c>
      <c r="H39" s="383">
        <v>161.25</v>
      </c>
      <c r="I39" s="88">
        <v>0</v>
      </c>
      <c r="K39" s="384" t="s">
        <v>146</v>
      </c>
      <c r="L39" s="322">
        <v>0</v>
      </c>
      <c r="M39" s="322">
        <v>0</v>
      </c>
      <c r="N39" s="384" t="s">
        <v>145</v>
      </c>
      <c r="O39" s="384" t="s">
        <v>146</v>
      </c>
      <c r="P39" s="384" t="s">
        <v>145</v>
      </c>
      <c r="Q39" s="384" t="s">
        <v>146</v>
      </c>
      <c r="R39" s="384" t="s">
        <v>144</v>
      </c>
      <c r="S39" s="184" t="s">
        <v>147</v>
      </c>
      <c r="T39" s="385" t="s">
        <v>146</v>
      </c>
      <c r="U39" s="384" t="s">
        <v>145</v>
      </c>
      <c r="V39" s="384" t="s">
        <v>146</v>
      </c>
      <c r="W39" s="384" t="s">
        <v>146</v>
      </c>
      <c r="X39" s="199"/>
      <c r="Y39" s="384" t="s">
        <v>146</v>
      </c>
      <c r="Z39" s="384" t="s">
        <v>145</v>
      </c>
    </row>
    <row r="40" spans="2:51" ht="12" customHeight="1" thickBot="1" x14ac:dyDescent="0.35">
      <c r="D40" s="322">
        <v>15</v>
      </c>
      <c r="E40" s="181" t="s">
        <v>786</v>
      </c>
      <c r="F40" s="181">
        <v>3454</v>
      </c>
      <c r="G40" s="303">
        <v>10.5</v>
      </c>
      <c r="H40" s="383">
        <v>141</v>
      </c>
      <c r="I40" s="88">
        <v>0</v>
      </c>
      <c r="K40" s="322">
        <v>0</v>
      </c>
      <c r="L40" s="322">
        <v>0</v>
      </c>
      <c r="M40" s="322">
        <v>0</v>
      </c>
      <c r="N40" s="184" t="s">
        <v>147</v>
      </c>
      <c r="O40" s="184" t="s">
        <v>147</v>
      </c>
      <c r="P40" s="184" t="s">
        <v>147</v>
      </c>
      <c r="Q40" s="384" t="s">
        <v>146</v>
      </c>
      <c r="R40" s="184" t="s">
        <v>147</v>
      </c>
      <c r="S40" s="384" t="s">
        <v>146</v>
      </c>
      <c r="T40" s="392">
        <v>10</v>
      </c>
      <c r="U40" s="384" t="s">
        <v>144</v>
      </c>
      <c r="V40" s="384" t="s">
        <v>146</v>
      </c>
      <c r="W40" s="322">
        <v>1</v>
      </c>
      <c r="X40" s="384" t="s">
        <v>146</v>
      </c>
      <c r="Y40" s="199"/>
      <c r="Z40" s="384" t="s">
        <v>146</v>
      </c>
    </row>
    <row r="41" spans="2:51" ht="12" customHeight="1" x14ac:dyDescent="0.3">
      <c r="D41" s="333">
        <v>16</v>
      </c>
      <c r="E41" s="185" t="s">
        <v>218</v>
      </c>
      <c r="F41" s="185">
        <v>3516</v>
      </c>
      <c r="G41" s="394">
        <v>8.5</v>
      </c>
      <c r="H41" s="395">
        <v>121</v>
      </c>
      <c r="I41" s="396">
        <v>1</v>
      </c>
      <c r="J41" s="229"/>
      <c r="K41" s="188" t="s">
        <v>147</v>
      </c>
      <c r="L41" s="188" t="s">
        <v>147</v>
      </c>
      <c r="M41" s="333">
        <v>0</v>
      </c>
      <c r="N41" s="333">
        <v>0</v>
      </c>
      <c r="O41" s="333">
        <v>0</v>
      </c>
      <c r="P41" s="397" t="s">
        <v>146</v>
      </c>
      <c r="Q41" s="397" t="s">
        <v>145</v>
      </c>
      <c r="R41" s="333">
        <v>0</v>
      </c>
      <c r="S41" s="188" t="s">
        <v>147</v>
      </c>
      <c r="T41" s="398">
        <v>11</v>
      </c>
      <c r="U41" s="188" t="s">
        <v>147</v>
      </c>
      <c r="V41" s="333">
        <v>0</v>
      </c>
      <c r="W41" s="397" t="s">
        <v>145</v>
      </c>
      <c r="X41" s="397" t="s">
        <v>144</v>
      </c>
      <c r="Y41" s="397" t="s">
        <v>146</v>
      </c>
      <c r="Z41" s="399"/>
    </row>
    <row r="42" spans="2:51" x14ac:dyDescent="0.3">
      <c r="D42" s="331"/>
      <c r="E42" s="361"/>
      <c r="F42" s="331"/>
      <c r="G42" s="331"/>
      <c r="H42" s="362"/>
      <c r="I42" s="363"/>
      <c r="J42" s="232"/>
      <c r="K42" s="364"/>
      <c r="L42" s="330"/>
      <c r="M42" s="365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31"/>
    </row>
    <row r="44" spans="2:51" x14ac:dyDescent="0.3">
      <c r="D44" s="334"/>
      <c r="E44" s="367"/>
      <c r="F44" s="334"/>
      <c r="G44" s="334"/>
      <c r="H44" s="368"/>
      <c r="I44" s="369"/>
      <c r="J44" s="370"/>
      <c r="K44" s="371"/>
      <c r="L44" s="372"/>
      <c r="M44" s="400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34"/>
    </row>
    <row r="45" spans="2:51" s="225" customFormat="1" ht="12.75" customHeight="1" x14ac:dyDescent="0.3">
      <c r="B45" s="344" t="s">
        <v>1983</v>
      </c>
      <c r="C45" s="344"/>
      <c r="D45" s="284" t="s">
        <v>0</v>
      </c>
      <c r="E45" s="193" t="s">
        <v>6</v>
      </c>
      <c r="F45" s="376" t="s">
        <v>178</v>
      </c>
      <c r="G45" s="377" t="s">
        <v>230</v>
      </c>
      <c r="H45" s="257" t="s">
        <v>2366</v>
      </c>
      <c r="I45" s="377" t="s">
        <v>177</v>
      </c>
      <c r="J45" s="401"/>
      <c r="K45" s="402" t="s">
        <v>57</v>
      </c>
      <c r="L45" s="269" t="s">
        <v>14</v>
      </c>
      <c r="M45" s="270" t="s">
        <v>124</v>
      </c>
      <c r="N45" s="379" t="s">
        <v>120</v>
      </c>
      <c r="O45" s="379" t="s">
        <v>79</v>
      </c>
      <c r="P45" s="379" t="s">
        <v>185</v>
      </c>
      <c r="Q45" s="379" t="s">
        <v>126</v>
      </c>
      <c r="R45" s="379" t="s">
        <v>13</v>
      </c>
      <c r="S45" s="379" t="s">
        <v>12</v>
      </c>
      <c r="T45" s="379" t="s">
        <v>10</v>
      </c>
      <c r="U45" s="379" t="s">
        <v>8</v>
      </c>
      <c r="V45" s="379" t="s">
        <v>56</v>
      </c>
      <c r="W45" s="379" t="s">
        <v>11</v>
      </c>
      <c r="X45" s="379" t="s">
        <v>114</v>
      </c>
      <c r="Y45" s="379" t="s">
        <v>196</v>
      </c>
      <c r="Z45" s="284" t="s">
        <v>75</v>
      </c>
      <c r="AA45" s="344"/>
      <c r="AB45" s="344"/>
      <c r="AC45" s="344"/>
      <c r="AD45" s="344"/>
      <c r="AE45" s="344"/>
      <c r="AF45" s="403"/>
      <c r="AG45" s="403"/>
      <c r="AH45" s="403"/>
      <c r="AI45" s="403"/>
      <c r="AJ45" s="403"/>
      <c r="AK45" s="403"/>
      <c r="AL45" s="403"/>
      <c r="AM45" s="404"/>
      <c r="AN45" s="336"/>
      <c r="AO45" s="344"/>
      <c r="AP45" s="336"/>
      <c r="AQ45" s="405"/>
      <c r="AR45" s="406"/>
      <c r="AT45" s="344"/>
      <c r="AU45" s="344"/>
      <c r="AV45" s="344"/>
      <c r="AW45" s="344"/>
      <c r="AX45" s="344"/>
      <c r="AY45" s="344"/>
    </row>
    <row r="46" spans="2:51" ht="12" customHeight="1" thickBot="1" x14ac:dyDescent="0.35">
      <c r="D46" s="231">
        <v>1</v>
      </c>
      <c r="E46" s="361" t="s">
        <v>1266</v>
      </c>
      <c r="F46" s="331">
        <v>3836</v>
      </c>
      <c r="G46" s="232">
        <v>40</v>
      </c>
      <c r="H46" s="407">
        <v>1127.5</v>
      </c>
      <c r="I46" s="93">
        <v>0</v>
      </c>
      <c r="J46" s="232"/>
      <c r="K46" s="199"/>
      <c r="L46" s="363" t="s">
        <v>1944</v>
      </c>
      <c r="M46" s="232" t="s">
        <v>1947</v>
      </c>
      <c r="N46" s="364" t="s">
        <v>1944</v>
      </c>
      <c r="O46" s="330" t="s">
        <v>1944</v>
      </c>
      <c r="P46" s="365" t="s">
        <v>1945</v>
      </c>
      <c r="Q46" s="366" t="s">
        <v>1944</v>
      </c>
      <c r="R46" s="366" t="s">
        <v>1945</v>
      </c>
      <c r="S46" s="366" t="s">
        <v>1948</v>
      </c>
      <c r="T46" s="366" t="s">
        <v>1949</v>
      </c>
      <c r="U46" s="366" t="s">
        <v>1949</v>
      </c>
      <c r="V46" s="366" t="s">
        <v>1950</v>
      </c>
      <c r="W46" s="366" t="s">
        <v>1951</v>
      </c>
      <c r="X46" s="366" t="s">
        <v>1952</v>
      </c>
      <c r="Y46" s="366" t="s">
        <v>1953</v>
      </c>
      <c r="Z46" s="366" t="s">
        <v>1954</v>
      </c>
    </row>
    <row r="47" spans="2:51" ht="12" customHeight="1" thickBot="1" x14ac:dyDescent="0.35">
      <c r="D47" s="322">
        <v>2</v>
      </c>
      <c r="E47" s="235" t="s">
        <v>787</v>
      </c>
      <c r="F47" s="325">
        <v>3589</v>
      </c>
      <c r="G47" s="233">
        <v>39</v>
      </c>
      <c r="H47" s="408">
        <v>1105.25</v>
      </c>
      <c r="I47" s="88">
        <v>0</v>
      </c>
      <c r="K47" s="325" t="s">
        <v>1944</v>
      </c>
      <c r="L47" s="199"/>
      <c r="M47" s="233" t="s">
        <v>1944</v>
      </c>
      <c r="N47" s="304" t="s">
        <v>1944</v>
      </c>
      <c r="O47" s="323" t="s">
        <v>1948</v>
      </c>
      <c r="P47" s="305" t="s">
        <v>1944</v>
      </c>
      <c r="Q47" s="184" t="s">
        <v>1955</v>
      </c>
      <c r="R47" s="184" t="s">
        <v>1956</v>
      </c>
      <c r="S47" s="184" t="s">
        <v>1948</v>
      </c>
      <c r="T47" s="184" t="s">
        <v>1944</v>
      </c>
      <c r="U47" s="184" t="s">
        <v>1957</v>
      </c>
      <c r="V47" s="184" t="s">
        <v>1958</v>
      </c>
      <c r="W47" s="184" t="s">
        <v>1959</v>
      </c>
      <c r="X47" s="184" t="s">
        <v>1951</v>
      </c>
      <c r="Y47" s="184" t="s">
        <v>1957</v>
      </c>
      <c r="Z47" s="184" t="s">
        <v>1960</v>
      </c>
    </row>
    <row r="48" spans="2:51" ht="12" customHeight="1" thickBot="1" x14ac:dyDescent="0.35">
      <c r="D48" s="322">
        <v>3</v>
      </c>
      <c r="E48" s="235" t="s">
        <v>1284</v>
      </c>
      <c r="F48" s="325">
        <v>3854</v>
      </c>
      <c r="G48" s="233">
        <v>36.5</v>
      </c>
      <c r="H48" s="408">
        <v>1047.75</v>
      </c>
      <c r="I48" s="88">
        <v>0</v>
      </c>
      <c r="K48" s="325" t="s">
        <v>1955</v>
      </c>
      <c r="L48" s="303" t="s">
        <v>1944</v>
      </c>
      <c r="M48" s="199"/>
      <c r="N48" s="304" t="s">
        <v>1944</v>
      </c>
      <c r="O48" s="323" t="s">
        <v>1944</v>
      </c>
      <c r="P48" s="305" t="s">
        <v>1944</v>
      </c>
      <c r="Q48" s="184" t="s">
        <v>1945</v>
      </c>
      <c r="R48" s="184" t="s">
        <v>1944</v>
      </c>
      <c r="S48" s="184" t="s">
        <v>1944</v>
      </c>
      <c r="T48" s="184" t="s">
        <v>1951</v>
      </c>
      <c r="U48" s="184" t="s">
        <v>1944</v>
      </c>
      <c r="V48" s="184" t="s">
        <v>1945</v>
      </c>
      <c r="W48" s="184" t="s">
        <v>1945</v>
      </c>
      <c r="X48" s="184" t="s">
        <v>1957</v>
      </c>
      <c r="Y48" s="184" t="s">
        <v>1949</v>
      </c>
      <c r="Z48" s="184" t="s">
        <v>1956</v>
      </c>
    </row>
    <row r="49" spans="4:26" ht="12" customHeight="1" thickBot="1" x14ac:dyDescent="0.35">
      <c r="D49" s="322">
        <v>4</v>
      </c>
      <c r="E49" s="235" t="s">
        <v>1283</v>
      </c>
      <c r="F49" s="325">
        <v>3770</v>
      </c>
      <c r="G49" s="233">
        <v>35</v>
      </c>
      <c r="H49" s="408">
        <v>992.75</v>
      </c>
      <c r="I49" s="88">
        <v>0</v>
      </c>
      <c r="K49" s="325" t="s">
        <v>1944</v>
      </c>
      <c r="L49" s="303" t="s">
        <v>1944</v>
      </c>
      <c r="M49" s="233" t="s">
        <v>1944</v>
      </c>
      <c r="N49" s="199"/>
      <c r="O49" s="323" t="s">
        <v>1944</v>
      </c>
      <c r="P49" s="305" t="s">
        <v>1961</v>
      </c>
      <c r="Q49" s="184" t="s">
        <v>1944</v>
      </c>
      <c r="R49" s="184" t="s">
        <v>1944</v>
      </c>
      <c r="S49" s="184" t="s">
        <v>1961</v>
      </c>
      <c r="T49" s="184" t="s">
        <v>1955</v>
      </c>
      <c r="U49" s="184" t="s">
        <v>1959</v>
      </c>
      <c r="V49" s="184" t="s">
        <v>1960</v>
      </c>
      <c r="W49" s="184" t="s">
        <v>1954</v>
      </c>
      <c r="X49" s="184" t="s">
        <v>1962</v>
      </c>
      <c r="Y49" s="184" t="s">
        <v>1960</v>
      </c>
      <c r="Z49" s="184" t="s">
        <v>1950</v>
      </c>
    </row>
    <row r="50" spans="4:26" ht="12" customHeight="1" thickBot="1" x14ac:dyDescent="0.35">
      <c r="D50" s="322">
        <v>5</v>
      </c>
      <c r="E50" s="235" t="s">
        <v>1270</v>
      </c>
      <c r="F50" s="325">
        <v>3846</v>
      </c>
      <c r="G50" s="233">
        <v>35</v>
      </c>
      <c r="H50" s="408">
        <v>1010.5</v>
      </c>
      <c r="I50" s="88">
        <v>0</v>
      </c>
      <c r="K50" s="325" t="s">
        <v>1944</v>
      </c>
      <c r="L50" s="303" t="s">
        <v>1963</v>
      </c>
      <c r="M50" s="233" t="s">
        <v>1944</v>
      </c>
      <c r="N50" s="304" t="s">
        <v>1944</v>
      </c>
      <c r="O50" s="199"/>
      <c r="P50" s="305" t="s">
        <v>1948</v>
      </c>
      <c r="Q50" s="184" t="s">
        <v>1944</v>
      </c>
      <c r="R50" s="184" t="s">
        <v>1944</v>
      </c>
      <c r="S50" s="184" t="s">
        <v>1948</v>
      </c>
      <c r="T50" s="184" t="s">
        <v>1958</v>
      </c>
      <c r="U50" s="184" t="s">
        <v>1944</v>
      </c>
      <c r="V50" s="184" t="s">
        <v>1960</v>
      </c>
      <c r="W50" s="184" t="s">
        <v>1945</v>
      </c>
      <c r="X50" s="184" t="s">
        <v>1959</v>
      </c>
      <c r="Y50" s="184" t="s">
        <v>1945</v>
      </c>
      <c r="Z50" s="184" t="s">
        <v>1945</v>
      </c>
    </row>
    <row r="51" spans="4:26" ht="12" customHeight="1" thickBot="1" x14ac:dyDescent="0.35">
      <c r="D51" s="322">
        <v>6</v>
      </c>
      <c r="E51" s="235" t="s">
        <v>215</v>
      </c>
      <c r="F51" s="325">
        <v>3743</v>
      </c>
      <c r="G51" s="233">
        <v>34</v>
      </c>
      <c r="H51" s="408">
        <v>958.25</v>
      </c>
      <c r="I51" s="88">
        <v>0</v>
      </c>
      <c r="K51" s="325" t="s">
        <v>1946</v>
      </c>
      <c r="L51" s="303" t="s">
        <v>1944</v>
      </c>
      <c r="M51" s="233" t="s">
        <v>1944</v>
      </c>
      <c r="N51" s="304" t="s">
        <v>1956</v>
      </c>
      <c r="O51" s="323" t="s">
        <v>1963</v>
      </c>
      <c r="P51" s="199"/>
      <c r="Q51" s="184" t="s">
        <v>1944</v>
      </c>
      <c r="R51" s="184" t="s">
        <v>1944</v>
      </c>
      <c r="S51" s="184" t="s">
        <v>1948</v>
      </c>
      <c r="T51" s="184" t="s">
        <v>1963</v>
      </c>
      <c r="U51" s="184" t="s">
        <v>1964</v>
      </c>
      <c r="V51" s="184" t="s">
        <v>1958</v>
      </c>
      <c r="W51" s="184" t="s">
        <v>1957</v>
      </c>
      <c r="X51" s="184" t="s">
        <v>1954</v>
      </c>
      <c r="Y51" s="184" t="s">
        <v>1956</v>
      </c>
      <c r="Z51" s="184" t="s">
        <v>1950</v>
      </c>
    </row>
    <row r="52" spans="4:26" ht="12" customHeight="1" thickBot="1" x14ac:dyDescent="0.35">
      <c r="D52" s="322">
        <v>7</v>
      </c>
      <c r="E52" s="235" t="s">
        <v>1282</v>
      </c>
      <c r="F52" s="325">
        <v>3656</v>
      </c>
      <c r="G52" s="233">
        <v>33</v>
      </c>
      <c r="H52" s="408">
        <v>928.75</v>
      </c>
      <c r="I52" s="88">
        <v>0</v>
      </c>
      <c r="K52" s="325" t="s">
        <v>1944</v>
      </c>
      <c r="L52" s="303" t="s">
        <v>1947</v>
      </c>
      <c r="M52" s="233" t="s">
        <v>1946</v>
      </c>
      <c r="N52" s="304" t="s">
        <v>1944</v>
      </c>
      <c r="O52" s="323" t="s">
        <v>1944</v>
      </c>
      <c r="P52" s="305" t="s">
        <v>1944</v>
      </c>
      <c r="Q52" s="199"/>
      <c r="R52" s="184" t="s">
        <v>1946</v>
      </c>
      <c r="S52" s="184" t="s">
        <v>1944</v>
      </c>
      <c r="T52" s="184" t="s">
        <v>1962</v>
      </c>
      <c r="U52" s="184" t="s">
        <v>1944</v>
      </c>
      <c r="V52" s="184" t="s">
        <v>1948</v>
      </c>
      <c r="W52" s="184" t="s">
        <v>1960</v>
      </c>
      <c r="X52" s="184" t="s">
        <v>1948</v>
      </c>
      <c r="Y52" s="184" t="s">
        <v>1951</v>
      </c>
      <c r="Z52" s="184" t="s">
        <v>1950</v>
      </c>
    </row>
    <row r="53" spans="4:26" ht="12" customHeight="1" thickBot="1" x14ac:dyDescent="0.35">
      <c r="D53" s="322">
        <v>8</v>
      </c>
      <c r="E53" s="235" t="s">
        <v>1264</v>
      </c>
      <c r="F53" s="325">
        <v>3750</v>
      </c>
      <c r="G53" s="233">
        <v>32.5</v>
      </c>
      <c r="H53" s="408">
        <v>937.75</v>
      </c>
      <c r="I53" s="88">
        <v>0</v>
      </c>
      <c r="K53" s="325" t="s">
        <v>1946</v>
      </c>
      <c r="L53" s="303" t="s">
        <v>1961</v>
      </c>
      <c r="M53" s="233" t="s">
        <v>1944</v>
      </c>
      <c r="N53" s="304" t="s">
        <v>1944</v>
      </c>
      <c r="O53" s="323" t="s">
        <v>1944</v>
      </c>
      <c r="P53" s="305" t="s">
        <v>1944</v>
      </c>
      <c r="Q53" s="184" t="s">
        <v>1945</v>
      </c>
      <c r="R53" s="199"/>
      <c r="S53" s="184" t="s">
        <v>1944</v>
      </c>
      <c r="T53" s="184" t="s">
        <v>1944</v>
      </c>
      <c r="U53" s="184" t="s">
        <v>1944</v>
      </c>
      <c r="V53" s="184" t="s">
        <v>1948</v>
      </c>
      <c r="W53" s="184" t="s">
        <v>1965</v>
      </c>
      <c r="X53" s="184" t="s">
        <v>1958</v>
      </c>
      <c r="Y53" s="184" t="s">
        <v>1958</v>
      </c>
      <c r="Z53" s="184" t="s">
        <v>1944</v>
      </c>
    </row>
    <row r="54" spans="4:26" ht="12" customHeight="1" thickBot="1" x14ac:dyDescent="0.35">
      <c r="D54" s="322">
        <v>9</v>
      </c>
      <c r="E54" s="235" t="s">
        <v>1275</v>
      </c>
      <c r="F54" s="325">
        <v>3836</v>
      </c>
      <c r="G54" s="233">
        <v>31</v>
      </c>
      <c r="H54" s="408">
        <v>891</v>
      </c>
      <c r="I54" s="87">
        <v>1</v>
      </c>
      <c r="K54" s="325" t="s">
        <v>1963</v>
      </c>
      <c r="L54" s="303" t="s">
        <v>1963</v>
      </c>
      <c r="M54" s="233" t="s">
        <v>1944</v>
      </c>
      <c r="N54" s="304" t="s">
        <v>1956</v>
      </c>
      <c r="O54" s="323" t="s">
        <v>1963</v>
      </c>
      <c r="P54" s="305" t="s">
        <v>1963</v>
      </c>
      <c r="Q54" s="184" t="s">
        <v>1944</v>
      </c>
      <c r="R54" s="184" t="s">
        <v>1944</v>
      </c>
      <c r="S54" s="199"/>
      <c r="T54" s="184" t="s">
        <v>1944</v>
      </c>
      <c r="U54" s="184" t="s">
        <v>1945</v>
      </c>
      <c r="V54" s="184" t="s">
        <v>1944</v>
      </c>
      <c r="W54" s="184" t="s">
        <v>1944</v>
      </c>
      <c r="X54" s="184" t="s">
        <v>1945</v>
      </c>
      <c r="Y54" s="184" t="s">
        <v>1945</v>
      </c>
      <c r="Z54" s="184" t="s">
        <v>1958</v>
      </c>
    </row>
    <row r="55" spans="4:26" ht="12" customHeight="1" thickBot="1" x14ac:dyDescent="0.35">
      <c r="D55" s="322">
        <v>10</v>
      </c>
      <c r="E55" s="235" t="s">
        <v>1265</v>
      </c>
      <c r="F55" s="325">
        <v>3728</v>
      </c>
      <c r="G55" s="233">
        <v>30.5</v>
      </c>
      <c r="H55" s="408">
        <v>842</v>
      </c>
      <c r="I55" s="88">
        <v>0</v>
      </c>
      <c r="K55" s="325" t="s">
        <v>1966</v>
      </c>
      <c r="L55" s="303" t="s">
        <v>1944</v>
      </c>
      <c r="M55" s="233" t="s">
        <v>1964</v>
      </c>
      <c r="N55" s="304" t="s">
        <v>1947</v>
      </c>
      <c r="O55" s="323" t="s">
        <v>1967</v>
      </c>
      <c r="P55" s="305" t="s">
        <v>1948</v>
      </c>
      <c r="Q55" s="184" t="s">
        <v>1968</v>
      </c>
      <c r="R55" s="184" t="s">
        <v>1944</v>
      </c>
      <c r="S55" s="184" t="s">
        <v>1944</v>
      </c>
      <c r="T55" s="199"/>
      <c r="U55" s="184" t="s">
        <v>1956</v>
      </c>
      <c r="V55" s="184" t="s">
        <v>1944</v>
      </c>
      <c r="W55" s="184" t="s">
        <v>1969</v>
      </c>
      <c r="X55" s="184" t="s">
        <v>1970</v>
      </c>
      <c r="Y55" s="184" t="s">
        <v>1951</v>
      </c>
      <c r="Z55" s="184">
        <v>1111</v>
      </c>
    </row>
    <row r="56" spans="4:26" ht="12" customHeight="1" thickBot="1" x14ac:dyDescent="0.35">
      <c r="D56" s="322">
        <v>11</v>
      </c>
      <c r="E56" s="235" t="s">
        <v>793</v>
      </c>
      <c r="F56" s="325">
        <v>3691</v>
      </c>
      <c r="G56" s="233">
        <v>28</v>
      </c>
      <c r="H56" s="408">
        <v>789.25</v>
      </c>
      <c r="I56" s="88">
        <v>0</v>
      </c>
      <c r="K56" s="325" t="s">
        <v>1966</v>
      </c>
      <c r="L56" s="303" t="s">
        <v>1971</v>
      </c>
      <c r="M56" s="233" t="s">
        <v>1944</v>
      </c>
      <c r="N56" s="304" t="s">
        <v>1972</v>
      </c>
      <c r="O56" s="323" t="s">
        <v>1944</v>
      </c>
      <c r="P56" s="305" t="s">
        <v>1951</v>
      </c>
      <c r="Q56" s="184" t="s">
        <v>1944</v>
      </c>
      <c r="R56" s="184" t="s">
        <v>1944</v>
      </c>
      <c r="S56" s="184" t="s">
        <v>1946</v>
      </c>
      <c r="T56" s="184" t="s">
        <v>1961</v>
      </c>
      <c r="U56" s="199"/>
      <c r="V56" s="184" t="s">
        <v>1944</v>
      </c>
      <c r="W56" s="184" t="s">
        <v>1970</v>
      </c>
      <c r="X56" s="184" t="s">
        <v>1973</v>
      </c>
      <c r="Y56" s="184" t="s">
        <v>1948</v>
      </c>
      <c r="Z56" s="184" t="s">
        <v>1959</v>
      </c>
    </row>
    <row r="57" spans="4:26" ht="12" customHeight="1" thickBot="1" x14ac:dyDescent="0.35">
      <c r="D57" s="322">
        <v>12</v>
      </c>
      <c r="E57" s="235" t="s">
        <v>1281</v>
      </c>
      <c r="F57" s="325">
        <v>3684</v>
      </c>
      <c r="G57" s="233">
        <v>27.5</v>
      </c>
      <c r="H57" s="408">
        <v>737.5</v>
      </c>
      <c r="I57" s="88">
        <v>0</v>
      </c>
      <c r="K57" s="325" t="s">
        <v>1974</v>
      </c>
      <c r="L57" s="303" t="s">
        <v>1967</v>
      </c>
      <c r="M57" s="233" t="s">
        <v>1946</v>
      </c>
      <c r="N57" s="304" t="s">
        <v>1975</v>
      </c>
      <c r="O57" s="323" t="s">
        <v>1975</v>
      </c>
      <c r="P57" s="305" t="s">
        <v>1967</v>
      </c>
      <c r="Q57" s="184" t="s">
        <v>1963</v>
      </c>
      <c r="R57" s="184" t="s">
        <v>1963</v>
      </c>
      <c r="S57" s="184" t="s">
        <v>1944</v>
      </c>
      <c r="T57" s="184" t="s">
        <v>1944</v>
      </c>
      <c r="U57" s="184" t="s">
        <v>1944</v>
      </c>
      <c r="V57" s="199"/>
      <c r="W57" s="184" t="s">
        <v>1950</v>
      </c>
      <c r="X57" s="184" t="s">
        <v>1958</v>
      </c>
      <c r="Y57" s="184" t="s">
        <v>1955</v>
      </c>
      <c r="Z57" s="184" t="s">
        <v>1950</v>
      </c>
    </row>
    <row r="58" spans="4:26" ht="12" customHeight="1" thickBot="1" x14ac:dyDescent="0.35">
      <c r="D58" s="322">
        <v>13</v>
      </c>
      <c r="E58" s="235" t="s">
        <v>1280</v>
      </c>
      <c r="F58" s="325">
        <v>3703</v>
      </c>
      <c r="G58" s="233">
        <v>22</v>
      </c>
      <c r="H58" s="408">
        <v>628</v>
      </c>
      <c r="I58" s="88">
        <v>0</v>
      </c>
      <c r="K58" s="325" t="s">
        <v>1964</v>
      </c>
      <c r="L58" s="303" t="s">
        <v>1972</v>
      </c>
      <c r="M58" s="233" t="s">
        <v>1946</v>
      </c>
      <c r="N58" s="304" t="s">
        <v>1976</v>
      </c>
      <c r="O58" s="323" t="s">
        <v>1946</v>
      </c>
      <c r="P58" s="305" t="s">
        <v>1971</v>
      </c>
      <c r="Q58" s="184" t="s">
        <v>1975</v>
      </c>
      <c r="R58" s="184" t="s">
        <v>1977</v>
      </c>
      <c r="S58" s="184" t="s">
        <v>1944</v>
      </c>
      <c r="T58" s="184" t="s">
        <v>1978</v>
      </c>
      <c r="U58" s="184" t="s">
        <v>1979</v>
      </c>
      <c r="V58" s="184" t="s">
        <v>1974</v>
      </c>
      <c r="W58" s="199"/>
      <c r="X58" s="184" t="s">
        <v>1952</v>
      </c>
      <c r="Y58" s="184" t="s">
        <v>1961</v>
      </c>
      <c r="Z58" s="184" t="s">
        <v>1945</v>
      </c>
    </row>
    <row r="59" spans="4:26" ht="12" customHeight="1" thickBot="1" x14ac:dyDescent="0.35">
      <c r="D59" s="322">
        <v>14</v>
      </c>
      <c r="E59" s="235" t="s">
        <v>217</v>
      </c>
      <c r="F59" s="325">
        <v>3530</v>
      </c>
      <c r="G59" s="233">
        <v>21</v>
      </c>
      <c r="H59" s="408">
        <v>602.25</v>
      </c>
      <c r="I59" s="88">
        <v>0</v>
      </c>
      <c r="K59" s="325" t="s">
        <v>1980</v>
      </c>
      <c r="L59" s="303" t="s">
        <v>1964</v>
      </c>
      <c r="M59" s="233" t="s">
        <v>1971</v>
      </c>
      <c r="N59" s="304" t="s">
        <v>1968</v>
      </c>
      <c r="O59" s="323" t="s">
        <v>1972</v>
      </c>
      <c r="P59" s="305" t="s">
        <v>1976</v>
      </c>
      <c r="Q59" s="184" t="s">
        <v>1963</v>
      </c>
      <c r="R59" s="184" t="s">
        <v>1967</v>
      </c>
      <c r="S59" s="184" t="s">
        <v>1946</v>
      </c>
      <c r="T59" s="184" t="s">
        <v>1979</v>
      </c>
      <c r="U59" s="184" t="s">
        <v>1981</v>
      </c>
      <c r="V59" s="184" t="s">
        <v>1967</v>
      </c>
      <c r="W59" s="184" t="s">
        <v>1980</v>
      </c>
      <c r="X59" s="199"/>
      <c r="Y59" s="184" t="s">
        <v>1968</v>
      </c>
      <c r="Z59" s="184" t="s">
        <v>1951</v>
      </c>
    </row>
    <row r="60" spans="4:26" ht="12" customHeight="1" thickBot="1" x14ac:dyDescent="0.35">
      <c r="D60" s="322">
        <v>15</v>
      </c>
      <c r="E60" s="235" t="s">
        <v>1279</v>
      </c>
      <c r="F60" s="325">
        <v>3550</v>
      </c>
      <c r="G60" s="233">
        <v>20</v>
      </c>
      <c r="H60" s="408">
        <v>556.5</v>
      </c>
      <c r="I60" s="88">
        <v>0</v>
      </c>
      <c r="K60" s="325" t="s">
        <v>1982</v>
      </c>
      <c r="L60" s="303" t="s">
        <v>1971</v>
      </c>
      <c r="M60" s="233" t="s">
        <v>1966</v>
      </c>
      <c r="N60" s="304" t="s">
        <v>1975</v>
      </c>
      <c r="O60" s="323" t="s">
        <v>1946</v>
      </c>
      <c r="P60" s="305" t="s">
        <v>1961</v>
      </c>
      <c r="Q60" s="184" t="s">
        <v>1964</v>
      </c>
      <c r="R60" s="184" t="s">
        <v>1967</v>
      </c>
      <c r="S60" s="184" t="s">
        <v>1946</v>
      </c>
      <c r="T60" s="184" t="s">
        <v>1964</v>
      </c>
      <c r="U60" s="184" t="s">
        <v>1963</v>
      </c>
      <c r="V60" s="184" t="s">
        <v>1947</v>
      </c>
      <c r="W60" s="184" t="s">
        <v>1956</v>
      </c>
      <c r="X60" s="184" t="s">
        <v>1962</v>
      </c>
      <c r="Y60" s="199"/>
      <c r="Z60" s="184" t="s">
        <v>1955</v>
      </c>
    </row>
    <row r="61" spans="4:26" ht="12" customHeight="1" x14ac:dyDescent="0.3">
      <c r="D61" s="333">
        <v>16</v>
      </c>
      <c r="E61" s="409" t="s">
        <v>1267</v>
      </c>
      <c r="F61" s="328">
        <v>3728</v>
      </c>
      <c r="G61" s="229">
        <v>15</v>
      </c>
      <c r="H61" s="259">
        <v>459</v>
      </c>
      <c r="I61" s="410">
        <v>0</v>
      </c>
      <c r="J61" s="229"/>
      <c r="K61" s="328" t="s">
        <v>1976</v>
      </c>
      <c r="L61" s="394" t="s">
        <v>1975</v>
      </c>
      <c r="M61" s="229" t="s">
        <v>1961</v>
      </c>
      <c r="N61" s="411" t="s">
        <v>1974</v>
      </c>
      <c r="O61" s="327" t="s">
        <v>1946</v>
      </c>
      <c r="P61" s="412" t="s">
        <v>1974</v>
      </c>
      <c r="Q61" s="188" t="s">
        <v>1974</v>
      </c>
      <c r="R61" s="188" t="s">
        <v>1944</v>
      </c>
      <c r="S61" s="188" t="s">
        <v>1967</v>
      </c>
      <c r="T61" s="188">
        <v>0</v>
      </c>
      <c r="U61" s="188" t="s">
        <v>1972</v>
      </c>
      <c r="V61" s="188" t="s">
        <v>1974</v>
      </c>
      <c r="W61" s="188" t="s">
        <v>1946</v>
      </c>
      <c r="X61" s="188" t="s">
        <v>1964</v>
      </c>
      <c r="Y61" s="188" t="s">
        <v>1947</v>
      </c>
      <c r="Z61" s="399"/>
    </row>
    <row r="62" spans="4:26" x14ac:dyDescent="0.3">
      <c r="D62" s="331"/>
      <c r="E62" s="361"/>
      <c r="F62" s="331"/>
      <c r="G62" s="331"/>
      <c r="H62" s="362"/>
      <c r="I62" s="363"/>
      <c r="J62" s="232"/>
      <c r="K62" s="364"/>
      <c r="L62" s="330"/>
      <c r="M62" s="365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31"/>
    </row>
    <row r="64" spans="4:26" x14ac:dyDescent="0.3">
      <c r="D64" s="334"/>
      <c r="E64" s="367"/>
      <c r="F64" s="334"/>
      <c r="G64" s="334"/>
      <c r="H64" s="368"/>
      <c r="I64" s="369"/>
      <c r="J64" s="370"/>
      <c r="K64" s="371"/>
      <c r="L64" s="372"/>
      <c r="M64" s="400"/>
      <c r="N64" s="374"/>
      <c r="O64" s="374"/>
      <c r="P64" s="374"/>
      <c r="Q64" s="374"/>
      <c r="R64" s="374"/>
      <c r="S64" s="374"/>
      <c r="T64" s="374"/>
      <c r="U64" s="374"/>
    </row>
    <row r="65" spans="2:51" x14ac:dyDescent="0.3">
      <c r="B65" s="344" t="s">
        <v>2101</v>
      </c>
      <c r="D65" s="284" t="s">
        <v>0</v>
      </c>
      <c r="E65" s="193" t="s">
        <v>6</v>
      </c>
      <c r="F65" s="284" t="s">
        <v>178</v>
      </c>
      <c r="G65" s="284" t="s">
        <v>230</v>
      </c>
      <c r="H65" s="257" t="s">
        <v>2366</v>
      </c>
      <c r="I65" s="284" t="s">
        <v>177</v>
      </c>
      <c r="J65" s="378"/>
      <c r="K65" s="284" t="s">
        <v>14</v>
      </c>
      <c r="L65" s="284" t="s">
        <v>124</v>
      </c>
      <c r="M65" s="284" t="s">
        <v>1988</v>
      </c>
      <c r="N65" s="284" t="s">
        <v>57</v>
      </c>
      <c r="O65" s="284" t="s">
        <v>2009</v>
      </c>
      <c r="P65" s="284" t="s">
        <v>1987</v>
      </c>
      <c r="Q65" s="284" t="s">
        <v>2096</v>
      </c>
      <c r="R65" s="284" t="s">
        <v>2097</v>
      </c>
      <c r="S65" s="284" t="s">
        <v>2098</v>
      </c>
      <c r="T65" s="284" t="s">
        <v>2099</v>
      </c>
      <c r="U65" s="284" t="s">
        <v>2100</v>
      </c>
    </row>
    <row r="66" spans="2:51" x14ac:dyDescent="0.3">
      <c r="D66" s="331">
        <v>1</v>
      </c>
      <c r="E66" s="189" t="s">
        <v>787</v>
      </c>
      <c r="F66" s="331">
        <v>3734</v>
      </c>
      <c r="G66" s="331">
        <v>13.5</v>
      </c>
      <c r="H66" s="261">
        <v>121</v>
      </c>
      <c r="I66" s="190">
        <v>0</v>
      </c>
      <c r="J66" s="232"/>
      <c r="K66" s="191"/>
      <c r="L66" s="332" t="s">
        <v>1948</v>
      </c>
      <c r="M66" s="332" t="s">
        <v>1944</v>
      </c>
      <c r="N66" s="332" t="s">
        <v>1955</v>
      </c>
      <c r="O66" s="332" t="s">
        <v>1959</v>
      </c>
      <c r="P66" s="331" t="s">
        <v>1953</v>
      </c>
      <c r="Q66" s="331"/>
      <c r="R66" s="192" t="s">
        <v>2010</v>
      </c>
      <c r="S66" s="192" t="s">
        <v>2011</v>
      </c>
      <c r="T66" s="192" t="s">
        <v>2012</v>
      </c>
      <c r="U66" s="192" t="s">
        <v>2013</v>
      </c>
    </row>
    <row r="67" spans="2:51" x14ac:dyDescent="0.3">
      <c r="D67" s="325">
        <v>2</v>
      </c>
      <c r="E67" s="181" t="s">
        <v>2002</v>
      </c>
      <c r="F67" s="325">
        <v>3816</v>
      </c>
      <c r="G67" s="325">
        <v>12</v>
      </c>
      <c r="H67" s="258">
        <v>109</v>
      </c>
      <c r="I67" s="182">
        <v>0</v>
      </c>
      <c r="K67" s="326" t="s">
        <v>1963</v>
      </c>
      <c r="L67" s="183"/>
      <c r="M67" s="325" t="s">
        <v>2007</v>
      </c>
      <c r="N67" s="326" t="s">
        <v>1944</v>
      </c>
      <c r="O67" s="326" t="s">
        <v>1959</v>
      </c>
      <c r="P67" s="326" t="s">
        <v>1951</v>
      </c>
      <c r="Q67" s="325"/>
      <c r="R67" s="184" t="s">
        <v>2010</v>
      </c>
      <c r="S67" s="184" t="s">
        <v>2014</v>
      </c>
      <c r="T67" s="184" t="s">
        <v>2011</v>
      </c>
      <c r="U67" s="184" t="s">
        <v>2011</v>
      </c>
    </row>
    <row r="68" spans="2:51" x14ac:dyDescent="0.3">
      <c r="D68" s="325">
        <v>3</v>
      </c>
      <c r="E68" s="181" t="s">
        <v>2003</v>
      </c>
      <c r="F68" s="325">
        <v>3824</v>
      </c>
      <c r="G68" s="325">
        <v>10.5</v>
      </c>
      <c r="H68" s="258">
        <v>100.25</v>
      </c>
      <c r="I68" s="182">
        <v>0</v>
      </c>
      <c r="K68" s="326" t="s">
        <v>1944</v>
      </c>
      <c r="L68" s="326" t="s">
        <v>2008</v>
      </c>
      <c r="M68" s="183"/>
      <c r="N68" s="326" t="s">
        <v>1944</v>
      </c>
      <c r="O68" s="325" t="s">
        <v>1945</v>
      </c>
      <c r="P68" s="326" t="s">
        <v>1956</v>
      </c>
      <c r="Q68" s="325"/>
      <c r="R68" s="184" t="s">
        <v>2015</v>
      </c>
      <c r="S68" s="184" t="s">
        <v>2015</v>
      </c>
      <c r="T68" s="184" t="s">
        <v>2010</v>
      </c>
      <c r="U68" s="184" t="s">
        <v>2016</v>
      </c>
    </row>
    <row r="69" spans="2:51" x14ac:dyDescent="0.3">
      <c r="D69" s="325">
        <v>4</v>
      </c>
      <c r="E69" s="181" t="s">
        <v>2004</v>
      </c>
      <c r="F69" s="325">
        <v>3825</v>
      </c>
      <c r="G69" s="325">
        <v>9.5</v>
      </c>
      <c r="H69" s="258">
        <v>92.5</v>
      </c>
      <c r="I69" s="182">
        <v>0</v>
      </c>
      <c r="K69" s="326" t="s">
        <v>1947</v>
      </c>
      <c r="L69" s="326" t="s">
        <v>1944</v>
      </c>
      <c r="M69" s="326" t="s">
        <v>1944</v>
      </c>
      <c r="N69" s="183"/>
      <c r="O69" s="326" t="s">
        <v>1946</v>
      </c>
      <c r="P69" s="325" t="s">
        <v>1945</v>
      </c>
      <c r="Q69" s="325"/>
      <c r="R69" s="184" t="s">
        <v>2015</v>
      </c>
      <c r="S69" s="184" t="s">
        <v>2017</v>
      </c>
      <c r="T69" s="184" t="s">
        <v>2017</v>
      </c>
      <c r="U69" s="184" t="s">
        <v>2017</v>
      </c>
    </row>
    <row r="70" spans="2:51" x14ac:dyDescent="0.3">
      <c r="D70" s="325">
        <v>5</v>
      </c>
      <c r="E70" s="181" t="s">
        <v>2005</v>
      </c>
      <c r="F70" s="325">
        <v>3768</v>
      </c>
      <c r="G70" s="325">
        <v>9</v>
      </c>
      <c r="H70" s="258">
        <v>81.5</v>
      </c>
      <c r="I70" s="182">
        <v>0</v>
      </c>
      <c r="K70" s="325" t="s">
        <v>1972</v>
      </c>
      <c r="L70" s="325" t="s">
        <v>1972</v>
      </c>
      <c r="M70" s="325" t="s">
        <v>1946</v>
      </c>
      <c r="N70" s="325" t="s">
        <v>1945</v>
      </c>
      <c r="O70" s="183"/>
      <c r="P70" s="325" t="s">
        <v>1960</v>
      </c>
      <c r="Q70" s="325"/>
      <c r="R70" s="184" t="s">
        <v>2017</v>
      </c>
      <c r="S70" s="184" t="s">
        <v>2017</v>
      </c>
      <c r="T70" s="184" t="s">
        <v>2018</v>
      </c>
      <c r="U70" s="184" t="s">
        <v>2019</v>
      </c>
    </row>
    <row r="71" spans="2:51" x14ac:dyDescent="0.3">
      <c r="D71" s="328">
        <v>6</v>
      </c>
      <c r="E71" s="185" t="s">
        <v>2006</v>
      </c>
      <c r="F71" s="328">
        <v>3221</v>
      </c>
      <c r="G71" s="328">
        <v>5.5</v>
      </c>
      <c r="H71" s="259">
        <v>57.75</v>
      </c>
      <c r="I71" s="186">
        <v>0</v>
      </c>
      <c r="J71" s="229"/>
      <c r="K71" s="328" t="s">
        <v>1982</v>
      </c>
      <c r="L71" s="329" t="s">
        <v>1964</v>
      </c>
      <c r="M71" s="329" t="s">
        <v>1961</v>
      </c>
      <c r="N71" s="328" t="s">
        <v>1946</v>
      </c>
      <c r="O71" s="328" t="s">
        <v>1975</v>
      </c>
      <c r="P71" s="187"/>
      <c r="Q71" s="328"/>
      <c r="R71" s="188" t="s">
        <v>2018</v>
      </c>
      <c r="S71" s="188" t="s">
        <v>2020</v>
      </c>
      <c r="T71" s="188" t="s">
        <v>2021</v>
      </c>
      <c r="U71" s="188" t="s">
        <v>2022</v>
      </c>
    </row>
    <row r="72" spans="2:51" x14ac:dyDescent="0.3">
      <c r="D72" s="331"/>
      <c r="E72" s="361"/>
      <c r="F72" s="331"/>
      <c r="G72" s="331"/>
      <c r="H72" s="362"/>
      <c r="I72" s="363"/>
      <c r="J72" s="232"/>
      <c r="K72" s="364"/>
      <c r="L72" s="330"/>
      <c r="M72" s="365"/>
      <c r="N72" s="366"/>
      <c r="O72" s="366"/>
      <c r="P72" s="366"/>
      <c r="Q72" s="366"/>
      <c r="R72" s="366"/>
      <c r="S72" s="366"/>
      <c r="T72" s="366"/>
      <c r="U72" s="366"/>
    </row>
    <row r="74" spans="2:51" x14ac:dyDescent="0.3">
      <c r="D74" s="334"/>
      <c r="E74" s="367"/>
      <c r="F74" s="334"/>
      <c r="G74" s="334"/>
      <c r="H74" s="368"/>
      <c r="I74" s="369"/>
      <c r="J74" s="370"/>
      <c r="K74" s="371"/>
      <c r="L74" s="372"/>
      <c r="M74" s="400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4"/>
    </row>
    <row r="75" spans="2:51" s="225" customFormat="1" ht="12" customHeight="1" x14ac:dyDescent="0.3">
      <c r="B75" s="344" t="s">
        <v>2360</v>
      </c>
      <c r="C75" s="406"/>
      <c r="D75" s="299" t="s">
        <v>0</v>
      </c>
      <c r="E75" s="300" t="s">
        <v>6</v>
      </c>
      <c r="F75" s="299" t="s">
        <v>2365</v>
      </c>
      <c r="G75" s="299" t="s">
        <v>230</v>
      </c>
      <c r="H75" s="413" t="s">
        <v>2366</v>
      </c>
      <c r="I75" s="414" t="s">
        <v>177</v>
      </c>
      <c r="J75" s="415"/>
      <c r="K75" s="299" t="s">
        <v>81</v>
      </c>
      <c r="L75" s="299" t="s">
        <v>68</v>
      </c>
      <c r="M75" s="415" t="s">
        <v>153</v>
      </c>
      <c r="N75" s="299" t="s">
        <v>70</v>
      </c>
      <c r="O75" s="299" t="s">
        <v>164</v>
      </c>
      <c r="P75" s="299" t="s">
        <v>57</v>
      </c>
      <c r="Q75" s="299" t="s">
        <v>14</v>
      </c>
      <c r="R75" s="299" t="s">
        <v>124</v>
      </c>
      <c r="S75" s="299" t="s">
        <v>69</v>
      </c>
      <c r="T75" s="299" t="s">
        <v>1988</v>
      </c>
      <c r="U75" s="301"/>
      <c r="V75" s="302">
        <v>1</v>
      </c>
      <c r="W75" s="302">
        <v>2</v>
      </c>
      <c r="X75" s="302">
        <v>3</v>
      </c>
      <c r="Y75" s="302">
        <v>4</v>
      </c>
      <c r="AB75" s="344"/>
      <c r="AC75" s="344"/>
      <c r="AD75" s="344"/>
      <c r="AE75" s="344"/>
      <c r="AF75" s="403"/>
      <c r="AG75" s="403"/>
      <c r="AH75" s="403"/>
      <c r="AI75" s="403"/>
      <c r="AJ75" s="403"/>
      <c r="AK75" s="403"/>
      <c r="AL75" s="403"/>
      <c r="AM75" s="404"/>
      <c r="AN75" s="336"/>
      <c r="AO75" s="344"/>
      <c r="AP75" s="336"/>
      <c r="AQ75" s="405"/>
      <c r="AR75" s="406"/>
      <c r="AT75" s="344"/>
      <c r="AU75" s="344"/>
      <c r="AV75" s="344"/>
      <c r="AW75" s="344"/>
      <c r="AX75" s="344"/>
      <c r="AY75" s="344"/>
    </row>
    <row r="76" spans="2:51" ht="12" customHeight="1" x14ac:dyDescent="0.3">
      <c r="C76" s="38"/>
      <c r="D76" s="249">
        <v>1</v>
      </c>
      <c r="E76" s="250" t="s">
        <v>2120</v>
      </c>
      <c r="F76" s="416">
        <v>3958</v>
      </c>
      <c r="G76" s="251">
        <v>22</v>
      </c>
      <c r="H76" s="297">
        <v>381.5</v>
      </c>
      <c r="I76" s="190">
        <v>0</v>
      </c>
      <c r="J76" s="417"/>
      <c r="K76" s="191"/>
      <c r="L76" s="252" t="s">
        <v>1944</v>
      </c>
      <c r="M76" s="252" t="s">
        <v>1948</v>
      </c>
      <c r="N76" s="252" t="s">
        <v>1968</v>
      </c>
      <c r="O76" s="249" t="s">
        <v>1959</v>
      </c>
      <c r="P76" s="252" t="s">
        <v>1968</v>
      </c>
      <c r="Q76" s="252" t="s">
        <v>1956</v>
      </c>
      <c r="R76" s="252" t="s">
        <v>1948</v>
      </c>
      <c r="S76" s="252" t="s">
        <v>1944</v>
      </c>
      <c r="T76" s="252" t="s">
        <v>1957</v>
      </c>
      <c r="U76" s="366"/>
      <c r="V76" s="298">
        <v>1</v>
      </c>
      <c r="W76" s="298">
        <v>2</v>
      </c>
      <c r="X76" s="298">
        <v>7</v>
      </c>
      <c r="Y76" s="298">
        <v>8</v>
      </c>
    </row>
    <row r="77" spans="2:51" ht="12" customHeight="1" x14ac:dyDescent="0.3">
      <c r="C77" s="38"/>
      <c r="D77" s="248">
        <v>2</v>
      </c>
      <c r="E77" s="245" t="s">
        <v>2121</v>
      </c>
      <c r="F77" s="418">
        <v>3969</v>
      </c>
      <c r="G77" s="246">
        <v>21.5</v>
      </c>
      <c r="H77" s="260">
        <v>377</v>
      </c>
      <c r="I77" s="182">
        <v>0</v>
      </c>
      <c r="J77" s="419"/>
      <c r="K77" s="247" t="s">
        <v>1944</v>
      </c>
      <c r="L77" s="183"/>
      <c r="M77" s="247" t="s">
        <v>1944</v>
      </c>
      <c r="N77" s="248" t="s">
        <v>1945</v>
      </c>
      <c r="O77" s="247" t="s">
        <v>1955</v>
      </c>
      <c r="P77" s="248" t="s">
        <v>1959</v>
      </c>
      <c r="Q77" s="247" t="s">
        <v>1956</v>
      </c>
      <c r="R77" s="247" t="s">
        <v>1944</v>
      </c>
      <c r="S77" s="247" t="s">
        <v>1958</v>
      </c>
      <c r="T77" s="247" t="s">
        <v>1944</v>
      </c>
      <c r="V77" s="287">
        <v>2</v>
      </c>
      <c r="W77" s="287">
        <v>4</v>
      </c>
      <c r="X77" s="286">
        <v>6</v>
      </c>
      <c r="Y77" s="286">
        <v>7</v>
      </c>
    </row>
    <row r="78" spans="2:51" ht="12" customHeight="1" x14ac:dyDescent="0.3">
      <c r="C78" s="38"/>
      <c r="D78" s="248">
        <v>3</v>
      </c>
      <c r="E78" s="245" t="s">
        <v>2122</v>
      </c>
      <c r="F78" s="418">
        <v>3936</v>
      </c>
      <c r="G78" s="246">
        <v>19.5</v>
      </c>
      <c r="H78" s="260">
        <v>342</v>
      </c>
      <c r="I78" s="182">
        <v>0</v>
      </c>
      <c r="J78" s="419"/>
      <c r="K78" s="247" t="s">
        <v>1963</v>
      </c>
      <c r="L78" s="247" t="s">
        <v>1944</v>
      </c>
      <c r="M78" s="183"/>
      <c r="N78" s="247" t="s">
        <v>1961</v>
      </c>
      <c r="O78" s="247" t="s">
        <v>1955</v>
      </c>
      <c r="P78" s="247" t="s">
        <v>2361</v>
      </c>
      <c r="Q78" s="247" t="s">
        <v>1955</v>
      </c>
      <c r="R78" s="247" t="s">
        <v>1944</v>
      </c>
      <c r="S78" s="247" t="s">
        <v>1956</v>
      </c>
      <c r="T78" s="248" t="s">
        <v>1945</v>
      </c>
      <c r="V78" s="286">
        <v>1</v>
      </c>
      <c r="W78" s="286">
        <v>4</v>
      </c>
      <c r="X78" s="286">
        <v>3</v>
      </c>
      <c r="Y78" s="286">
        <v>3</v>
      </c>
    </row>
    <row r="79" spans="2:51" ht="12" customHeight="1" x14ac:dyDescent="0.3">
      <c r="C79" s="38"/>
      <c r="D79" s="248">
        <v>4</v>
      </c>
      <c r="E79" s="245" t="s">
        <v>2123</v>
      </c>
      <c r="F79" s="418">
        <v>3912</v>
      </c>
      <c r="G79" s="246">
        <v>18.5</v>
      </c>
      <c r="H79" s="260">
        <v>327.5</v>
      </c>
      <c r="I79" s="182">
        <v>0</v>
      </c>
      <c r="J79" s="419"/>
      <c r="K79" s="247" t="s">
        <v>1962</v>
      </c>
      <c r="L79" s="248" t="s">
        <v>1946</v>
      </c>
      <c r="M79" s="247" t="s">
        <v>1956</v>
      </c>
      <c r="N79" s="183"/>
      <c r="O79" s="247" t="s">
        <v>1947</v>
      </c>
      <c r="P79" s="247" t="s">
        <v>1944</v>
      </c>
      <c r="Q79" s="247" t="s">
        <v>1944</v>
      </c>
      <c r="R79" s="247" t="s">
        <v>1944</v>
      </c>
      <c r="S79" s="248" t="s">
        <v>1945</v>
      </c>
      <c r="T79" s="247" t="s">
        <v>1955</v>
      </c>
      <c r="V79" s="286">
        <v>0</v>
      </c>
      <c r="W79" s="286">
        <v>0</v>
      </c>
      <c r="X79" s="286">
        <v>0</v>
      </c>
      <c r="Y79" s="286">
        <v>1</v>
      </c>
    </row>
    <row r="80" spans="2:51" ht="12" customHeight="1" x14ac:dyDescent="0.3">
      <c r="C80" s="38"/>
      <c r="D80" s="248">
        <v>5</v>
      </c>
      <c r="E80" s="245" t="s">
        <v>2124</v>
      </c>
      <c r="F80" s="418">
        <v>3846</v>
      </c>
      <c r="G80" s="246">
        <v>18</v>
      </c>
      <c r="H80" s="260">
        <v>314.25</v>
      </c>
      <c r="I80" s="182">
        <v>0</v>
      </c>
      <c r="J80" s="419"/>
      <c r="K80" s="248" t="s">
        <v>1972</v>
      </c>
      <c r="L80" s="247" t="s">
        <v>1947</v>
      </c>
      <c r="M80" s="247" t="s">
        <v>1947</v>
      </c>
      <c r="N80" s="247" t="s">
        <v>1955</v>
      </c>
      <c r="O80" s="183"/>
      <c r="P80" s="247" t="s">
        <v>1955</v>
      </c>
      <c r="Q80" s="247" t="s">
        <v>1944</v>
      </c>
      <c r="R80" s="247" t="s">
        <v>1944</v>
      </c>
      <c r="S80" s="247" t="s">
        <v>1956</v>
      </c>
      <c r="T80" s="247" t="s">
        <v>1948</v>
      </c>
      <c r="V80" s="286">
        <v>-1</v>
      </c>
      <c r="W80" s="286">
        <v>-1</v>
      </c>
      <c r="X80" s="286">
        <v>-1</v>
      </c>
      <c r="Y80" s="286">
        <v>0</v>
      </c>
    </row>
    <row r="81" spans="2:39" ht="12" customHeight="1" x14ac:dyDescent="0.3">
      <c r="C81" s="38"/>
      <c r="D81" s="248">
        <v>6</v>
      </c>
      <c r="E81" s="245" t="s">
        <v>2125</v>
      </c>
      <c r="F81" s="418">
        <v>3810</v>
      </c>
      <c r="G81" s="246">
        <v>18</v>
      </c>
      <c r="H81" s="260">
        <v>313.25</v>
      </c>
      <c r="I81" s="182">
        <v>0</v>
      </c>
      <c r="J81" s="419"/>
      <c r="K81" s="247" t="s">
        <v>1962</v>
      </c>
      <c r="L81" s="248" t="s">
        <v>1972</v>
      </c>
      <c r="M81" s="247" t="s">
        <v>2362</v>
      </c>
      <c r="N81" s="247" t="s">
        <v>1944</v>
      </c>
      <c r="O81" s="247" t="s">
        <v>1947</v>
      </c>
      <c r="P81" s="183"/>
      <c r="Q81" s="247" t="s">
        <v>1944</v>
      </c>
      <c r="R81" s="247" t="s">
        <v>1956</v>
      </c>
      <c r="S81" s="247" t="s">
        <v>1948</v>
      </c>
      <c r="T81" s="247" t="s">
        <v>1958</v>
      </c>
      <c r="V81" s="286">
        <v>-1</v>
      </c>
      <c r="W81" s="286">
        <v>-2</v>
      </c>
      <c r="X81" s="286">
        <v>-2</v>
      </c>
      <c r="Y81" s="286">
        <v>0</v>
      </c>
    </row>
    <row r="82" spans="2:39" ht="12" customHeight="1" x14ac:dyDescent="0.3">
      <c r="C82" s="38"/>
      <c r="D82" s="248">
        <v>7</v>
      </c>
      <c r="E82" s="245" t="s">
        <v>787</v>
      </c>
      <c r="F82" s="418">
        <v>3752</v>
      </c>
      <c r="G82" s="246">
        <v>17.5</v>
      </c>
      <c r="H82" s="260">
        <v>309.5</v>
      </c>
      <c r="I82" s="182">
        <v>0</v>
      </c>
      <c r="J82" s="419"/>
      <c r="K82" s="247" t="s">
        <v>1961</v>
      </c>
      <c r="L82" s="247" t="s">
        <v>1961</v>
      </c>
      <c r="M82" s="247" t="s">
        <v>1947</v>
      </c>
      <c r="N82" s="247" t="s">
        <v>1944</v>
      </c>
      <c r="O82" s="247" t="s">
        <v>1944</v>
      </c>
      <c r="P82" s="247" t="s">
        <v>1944</v>
      </c>
      <c r="Q82" s="183"/>
      <c r="R82" s="248" t="s">
        <v>1959</v>
      </c>
      <c r="S82" s="247" t="s">
        <v>1944</v>
      </c>
      <c r="T82" s="247" t="s">
        <v>1944</v>
      </c>
      <c r="V82" s="287">
        <v>1</v>
      </c>
      <c r="W82" s="286">
        <v>0</v>
      </c>
      <c r="X82" s="286">
        <v>-1</v>
      </c>
      <c r="Y82" s="286">
        <v>-1</v>
      </c>
    </row>
    <row r="83" spans="2:39" ht="12" customHeight="1" x14ac:dyDescent="0.3">
      <c r="C83" s="38"/>
      <c r="D83" s="248">
        <v>8</v>
      </c>
      <c r="E83" s="245" t="s">
        <v>2126</v>
      </c>
      <c r="F83" s="418">
        <v>3809</v>
      </c>
      <c r="G83" s="246">
        <v>16</v>
      </c>
      <c r="H83" s="260">
        <v>290.5</v>
      </c>
      <c r="I83" s="182">
        <v>0</v>
      </c>
      <c r="J83" s="419"/>
      <c r="K83" s="247" t="s">
        <v>1963</v>
      </c>
      <c r="L83" s="247" t="s">
        <v>1944</v>
      </c>
      <c r="M83" s="247" t="s">
        <v>1944</v>
      </c>
      <c r="N83" s="247" t="s">
        <v>1944</v>
      </c>
      <c r="O83" s="247" t="s">
        <v>1944</v>
      </c>
      <c r="P83" s="247" t="s">
        <v>1961</v>
      </c>
      <c r="Q83" s="248" t="s">
        <v>1972</v>
      </c>
      <c r="R83" s="183"/>
      <c r="S83" s="247" t="s">
        <v>1944</v>
      </c>
      <c r="T83" s="248" t="s">
        <v>2363</v>
      </c>
      <c r="V83" s="286">
        <v>0</v>
      </c>
      <c r="W83" s="286">
        <v>-1</v>
      </c>
      <c r="X83" s="286">
        <v>-3</v>
      </c>
      <c r="Y83" s="286">
        <v>-4</v>
      </c>
    </row>
    <row r="84" spans="2:39" ht="12" customHeight="1" x14ac:dyDescent="0.3">
      <c r="C84" s="38"/>
      <c r="D84" s="248">
        <v>9</v>
      </c>
      <c r="E84" s="245" t="s">
        <v>2127</v>
      </c>
      <c r="F84" s="418">
        <v>3854</v>
      </c>
      <c r="G84" s="246">
        <v>15</v>
      </c>
      <c r="H84" s="260">
        <v>271.5</v>
      </c>
      <c r="I84" s="182">
        <v>0</v>
      </c>
      <c r="J84" s="419"/>
      <c r="K84" s="247" t="s">
        <v>1944</v>
      </c>
      <c r="L84" s="247" t="s">
        <v>1967</v>
      </c>
      <c r="M84" s="247" t="s">
        <v>1961</v>
      </c>
      <c r="N84" s="248" t="s">
        <v>1946</v>
      </c>
      <c r="O84" s="247" t="s">
        <v>1961</v>
      </c>
      <c r="P84" s="247" t="s">
        <v>1963</v>
      </c>
      <c r="Q84" s="247" t="s">
        <v>1944</v>
      </c>
      <c r="R84" s="247" t="s">
        <v>1944</v>
      </c>
      <c r="S84" s="183"/>
      <c r="T84" s="247" t="s">
        <v>1944</v>
      </c>
      <c r="V84" s="286">
        <v>-1</v>
      </c>
      <c r="W84" s="286">
        <v>-2</v>
      </c>
      <c r="X84" s="286">
        <v>-4</v>
      </c>
      <c r="Y84" s="286">
        <v>-6</v>
      </c>
    </row>
    <row r="85" spans="2:39" ht="12" customHeight="1" x14ac:dyDescent="0.3">
      <c r="C85" s="38"/>
      <c r="D85" s="288">
        <v>10</v>
      </c>
      <c r="E85" s="289" t="s">
        <v>2128</v>
      </c>
      <c r="F85" s="420">
        <v>3812</v>
      </c>
      <c r="G85" s="290">
        <v>14</v>
      </c>
      <c r="H85" s="291">
        <v>253</v>
      </c>
      <c r="I85" s="292">
        <v>0</v>
      </c>
      <c r="J85" s="421"/>
      <c r="K85" s="293" t="s">
        <v>1971</v>
      </c>
      <c r="L85" s="293" t="s">
        <v>1944</v>
      </c>
      <c r="M85" s="294" t="s">
        <v>1946</v>
      </c>
      <c r="N85" s="293" t="s">
        <v>1947</v>
      </c>
      <c r="O85" s="293" t="s">
        <v>1963</v>
      </c>
      <c r="P85" s="293" t="s">
        <v>1967</v>
      </c>
      <c r="Q85" s="293" t="s">
        <v>1944</v>
      </c>
      <c r="R85" s="294" t="s">
        <v>2364</v>
      </c>
      <c r="S85" s="293" t="s">
        <v>1944</v>
      </c>
      <c r="T85" s="295"/>
      <c r="U85" s="422"/>
      <c r="V85" s="296">
        <v>-2</v>
      </c>
      <c r="W85" s="296">
        <v>-4</v>
      </c>
      <c r="X85" s="296">
        <v>-5</v>
      </c>
      <c r="Y85" s="296">
        <v>-8</v>
      </c>
    </row>
    <row r="86" spans="2:39" x14ac:dyDescent="0.3">
      <c r="D86" s="331"/>
      <c r="E86" s="361"/>
      <c r="F86" s="331"/>
      <c r="G86" s="331"/>
      <c r="H86" s="362"/>
      <c r="I86" s="363"/>
      <c r="J86" s="232"/>
      <c r="K86" s="364"/>
      <c r="L86" s="330"/>
      <c r="M86" s="365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</row>
    <row r="89" spans="2:39" ht="15" customHeight="1" x14ac:dyDescent="0.3">
      <c r="B89" s="336" t="s">
        <v>2534</v>
      </c>
      <c r="AB89" s="269" t="s">
        <v>0</v>
      </c>
      <c r="AC89" s="284" t="s">
        <v>96</v>
      </c>
      <c r="AD89" s="284" t="s">
        <v>178</v>
      </c>
      <c r="AE89" s="284" t="s">
        <v>2535</v>
      </c>
      <c r="AF89" s="284" t="s">
        <v>2536</v>
      </c>
      <c r="AG89" s="270" t="s">
        <v>2537</v>
      </c>
      <c r="AH89" s="464" t="s">
        <v>2564</v>
      </c>
      <c r="AI89" s="464"/>
      <c r="AJ89" s="464"/>
      <c r="AK89" s="469" t="s">
        <v>2561</v>
      </c>
      <c r="AL89" s="469"/>
      <c r="AM89" s="469"/>
    </row>
    <row r="90" spans="2:39" ht="12" customHeight="1" x14ac:dyDescent="0.3">
      <c r="AB90" s="460">
        <v>1</v>
      </c>
      <c r="AC90" s="324" t="s">
        <v>20</v>
      </c>
      <c r="AD90" s="461">
        <v>3851</v>
      </c>
      <c r="AE90" s="462" t="s">
        <v>2541</v>
      </c>
      <c r="AF90" s="463">
        <v>0.47499999999999998</v>
      </c>
      <c r="AG90" s="462" t="s">
        <v>2543</v>
      </c>
      <c r="AH90" s="470" t="s">
        <v>2560</v>
      </c>
      <c r="AI90" s="472" t="s">
        <v>2556</v>
      </c>
      <c r="AJ90" s="472" t="s">
        <v>2544</v>
      </c>
      <c r="AK90" s="466" t="s">
        <v>2558</v>
      </c>
      <c r="AL90" s="319"/>
      <c r="AM90" s="465" t="s">
        <v>2562</v>
      </c>
    </row>
    <row r="91" spans="2:39" ht="12" customHeight="1" x14ac:dyDescent="0.3">
      <c r="AB91" s="452"/>
      <c r="AC91" s="325" t="s">
        <v>2539</v>
      </c>
      <c r="AD91" s="454"/>
      <c r="AE91" s="456"/>
      <c r="AF91" s="458"/>
      <c r="AG91" s="456"/>
      <c r="AH91" s="471"/>
      <c r="AI91" s="448"/>
      <c r="AJ91" s="448"/>
      <c r="AK91" s="467"/>
      <c r="AL91" s="320"/>
      <c r="AM91" s="450"/>
    </row>
    <row r="92" spans="2:39" ht="12" customHeight="1" x14ac:dyDescent="0.3">
      <c r="AB92" s="452">
        <v>2</v>
      </c>
      <c r="AC92" s="283" t="s">
        <v>2538</v>
      </c>
      <c r="AD92" s="454">
        <v>3840</v>
      </c>
      <c r="AE92" s="456" t="s">
        <v>2540</v>
      </c>
      <c r="AF92" s="458">
        <v>0.52500000000000002</v>
      </c>
      <c r="AG92" s="456" t="s">
        <v>2542</v>
      </c>
      <c r="AH92" s="447" t="s">
        <v>2559</v>
      </c>
      <c r="AI92" s="474" t="s">
        <v>2557</v>
      </c>
      <c r="AJ92" s="448" t="s">
        <v>2545</v>
      </c>
      <c r="AK92" s="467"/>
      <c r="AL92" s="320"/>
      <c r="AM92" s="450" t="s">
        <v>2563</v>
      </c>
    </row>
    <row r="93" spans="2:39" ht="12" customHeight="1" x14ac:dyDescent="0.3">
      <c r="AB93" s="453"/>
      <c r="AC93" s="423" t="s">
        <v>2106</v>
      </c>
      <c r="AD93" s="455"/>
      <c r="AE93" s="457"/>
      <c r="AF93" s="459"/>
      <c r="AG93" s="457"/>
      <c r="AH93" s="473"/>
      <c r="AI93" s="475"/>
      <c r="AJ93" s="449"/>
      <c r="AK93" s="468"/>
      <c r="AL93" s="321"/>
      <c r="AM93" s="451"/>
    </row>
    <row r="94" spans="2:39" x14ac:dyDescent="0.3">
      <c r="AB94" s="331"/>
      <c r="AC94" s="331"/>
      <c r="AD94" s="331"/>
      <c r="AE94" s="331"/>
      <c r="AF94" s="424"/>
      <c r="AG94" s="424"/>
      <c r="AH94" s="424"/>
      <c r="AI94" s="424"/>
      <c r="AJ94" s="424"/>
      <c r="AK94" s="424"/>
      <c r="AL94" s="424"/>
      <c r="AM94" s="425"/>
    </row>
    <row r="96" spans="2:39" x14ac:dyDescent="0.3">
      <c r="AI96" s="426"/>
      <c r="AJ96" s="426"/>
      <c r="AK96" s="426"/>
      <c r="AL96" s="426"/>
    </row>
    <row r="97" spans="35:38" x14ac:dyDescent="0.3">
      <c r="AI97" s="426"/>
      <c r="AJ97" s="426"/>
      <c r="AK97" s="426"/>
      <c r="AL97" s="320"/>
    </row>
    <row r="98" spans="35:38" x14ac:dyDescent="0.3">
      <c r="AI98" s="426"/>
      <c r="AJ98" s="426"/>
      <c r="AK98" s="426"/>
      <c r="AL98" s="320"/>
    </row>
    <row r="99" spans="35:38" x14ac:dyDescent="0.3">
      <c r="AI99" s="426"/>
      <c r="AJ99" s="426"/>
      <c r="AK99" s="426"/>
      <c r="AL99" s="320"/>
    </row>
    <row r="100" spans="35:38" x14ac:dyDescent="0.3">
      <c r="AK100" s="426"/>
      <c r="AL100" s="320"/>
    </row>
    <row r="101" spans="35:38" x14ac:dyDescent="0.3">
      <c r="AK101" s="426"/>
    </row>
  </sheetData>
  <sortState ref="A6:AY21">
    <sortCondition ref="D6:D21"/>
  </sortState>
  <mergeCells count="21">
    <mergeCell ref="AH89:AJ89"/>
    <mergeCell ref="AM90:AM91"/>
    <mergeCell ref="AK90:AK93"/>
    <mergeCell ref="AK89:AM89"/>
    <mergeCell ref="AH90:AH91"/>
    <mergeCell ref="AI90:AI91"/>
    <mergeCell ref="AJ90:AJ91"/>
    <mergeCell ref="AJ92:AJ93"/>
    <mergeCell ref="AH92:AH93"/>
    <mergeCell ref="AI92:AI93"/>
    <mergeCell ref="AM92:AM93"/>
    <mergeCell ref="AB90:AB91"/>
    <mergeCell ref="AD90:AD91"/>
    <mergeCell ref="AE90:AE91"/>
    <mergeCell ref="AF90:AF91"/>
    <mergeCell ref="AG90:AG91"/>
    <mergeCell ref="AB92:AB93"/>
    <mergeCell ref="AD92:AD93"/>
    <mergeCell ref="AE92:AE93"/>
    <mergeCell ref="AF92:AF93"/>
    <mergeCell ref="AG92:AG9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66" zoomScaleNormal="166" workbookViewId="0">
      <pane xSplit="4" ySplit="10" topLeftCell="E20" activePane="bottomRight" state="frozen"/>
      <selection pane="topRight" activeCell="E1" sqref="E1"/>
      <selection pane="bottomLeft" activeCell="A11" sqref="A11"/>
      <selection pane="bottomRight" activeCell="A2" sqref="A2"/>
    </sheetView>
  </sheetViews>
  <sheetFormatPr defaultColWidth="9.109375" defaultRowHeight="14.4" x14ac:dyDescent="0.3"/>
  <cols>
    <col min="1" max="1" width="1.6640625" style="10" customWidth="1"/>
    <col min="2" max="2" width="3.6640625" style="11" customWidth="1"/>
    <col min="3" max="3" width="26.6640625" style="10" customWidth="1"/>
    <col min="4" max="4" width="0.88671875" style="10" customWidth="1"/>
    <col min="5" max="8" width="4" style="218" customWidth="1"/>
    <col min="9" max="9" width="0.88671875" style="218" customWidth="1"/>
    <col min="10" max="11" width="6.6640625" style="218" customWidth="1"/>
    <col min="12" max="12" width="0.88671875" style="10" customWidth="1"/>
    <col min="13" max="14" width="4" style="10" customWidth="1"/>
    <col min="15" max="15" width="4" style="8" customWidth="1"/>
    <col min="16" max="16" width="4" style="218" customWidth="1"/>
    <col min="17" max="17" width="0.88671875" style="10" customWidth="1"/>
    <col min="18" max="21" width="3.6640625" style="219" customWidth="1"/>
    <col min="22" max="22" width="1.6640625" style="10" customWidth="1"/>
    <col min="23" max="23" width="9.109375" style="220"/>
    <col min="24" max="16384" width="9.109375" style="10"/>
  </cols>
  <sheetData>
    <row r="1" spans="1:21" ht="17.399999999999999" x14ac:dyDescent="0.3">
      <c r="A1" s="2" t="s">
        <v>2570</v>
      </c>
    </row>
    <row r="4" spans="1:21" s="6" customFormat="1" ht="12" hidden="1" x14ac:dyDescent="0.3">
      <c r="B4" s="4"/>
      <c r="E4" s="221"/>
      <c r="F4" s="221"/>
      <c r="G4" s="221"/>
      <c r="H4" s="221"/>
      <c r="I4" s="221"/>
      <c r="J4" s="221"/>
      <c r="K4" s="221"/>
      <c r="O4" s="5"/>
      <c r="P4" s="221"/>
      <c r="R4" s="222"/>
      <c r="S4" s="222"/>
      <c r="T4" s="222"/>
      <c r="U4" s="222"/>
    </row>
    <row r="5" spans="1:21" s="6" customFormat="1" ht="12" hidden="1" x14ac:dyDescent="0.3">
      <c r="B5" s="4"/>
      <c r="E5" s="221"/>
      <c r="F5" s="221"/>
      <c r="G5" s="221"/>
      <c r="H5" s="221"/>
      <c r="I5" s="221"/>
      <c r="J5" s="221"/>
      <c r="K5" s="221"/>
      <c r="O5" s="5"/>
      <c r="P5" s="221"/>
      <c r="R5" s="222"/>
      <c r="S5" s="222"/>
      <c r="T5" s="222"/>
      <c r="U5" s="222"/>
    </row>
    <row r="6" spans="1:21" s="6" customFormat="1" ht="12" hidden="1" x14ac:dyDescent="0.3">
      <c r="B6" s="4"/>
      <c r="E6" s="221"/>
      <c r="F6" s="221"/>
      <c r="G6" s="221"/>
      <c r="H6" s="221"/>
      <c r="I6" s="221"/>
      <c r="J6" s="221"/>
      <c r="K6" s="221"/>
      <c r="O6" s="5"/>
      <c r="P6" s="221"/>
      <c r="R6" s="222"/>
      <c r="S6" s="222"/>
      <c r="T6" s="222"/>
      <c r="U6" s="222"/>
    </row>
    <row r="7" spans="1:21" s="6" customFormat="1" ht="12" hidden="1" x14ac:dyDescent="0.3">
      <c r="B7" s="4"/>
      <c r="E7" s="221"/>
      <c r="F7" s="221"/>
      <c r="G7" s="221"/>
      <c r="H7" s="221"/>
      <c r="I7" s="221"/>
      <c r="J7" s="221"/>
      <c r="K7" s="221"/>
      <c r="O7" s="5"/>
      <c r="P7" s="221"/>
      <c r="R7" s="222"/>
      <c r="S7" s="222"/>
      <c r="T7" s="222"/>
      <c r="U7" s="222"/>
    </row>
    <row r="8" spans="1:21" s="6" customFormat="1" ht="12.75" customHeight="1" x14ac:dyDescent="0.3">
      <c r="B8" s="476" t="s">
        <v>0</v>
      </c>
      <c r="C8" s="478" t="s">
        <v>6</v>
      </c>
      <c r="D8" s="223"/>
      <c r="E8" s="480" t="s">
        <v>1273</v>
      </c>
      <c r="F8" s="480"/>
      <c r="G8" s="480"/>
      <c r="H8" s="480"/>
      <c r="I8" s="224"/>
      <c r="J8" s="480" t="s">
        <v>1274</v>
      </c>
      <c r="K8" s="480"/>
      <c r="L8" s="223"/>
      <c r="M8" s="481" t="s">
        <v>1272</v>
      </c>
      <c r="N8" s="481"/>
      <c r="O8" s="481"/>
      <c r="P8" s="481"/>
      <c r="Q8" s="223"/>
      <c r="R8" s="476" t="s">
        <v>1271</v>
      </c>
      <c r="S8" s="476"/>
      <c r="T8" s="476"/>
      <c r="U8" s="476"/>
    </row>
    <row r="9" spans="1:21" s="3" customFormat="1" ht="12.75" customHeight="1" x14ac:dyDescent="0.3">
      <c r="B9" s="477"/>
      <c r="C9" s="479"/>
      <c r="D9" s="225"/>
      <c r="E9" s="226">
        <v>1</v>
      </c>
      <c r="F9" s="226">
        <v>2</v>
      </c>
      <c r="G9" s="226">
        <v>3</v>
      </c>
      <c r="H9" s="226">
        <v>4</v>
      </c>
      <c r="I9" s="227"/>
      <c r="J9" s="226">
        <v>1</v>
      </c>
      <c r="K9" s="226">
        <v>2</v>
      </c>
      <c r="L9" s="225"/>
      <c r="M9" s="226">
        <v>1</v>
      </c>
      <c r="N9" s="226">
        <v>2</v>
      </c>
      <c r="O9" s="226">
        <v>3</v>
      </c>
      <c r="P9" s="226">
        <v>4</v>
      </c>
      <c r="Q9" s="225"/>
      <c r="R9" s="226">
        <v>1</v>
      </c>
      <c r="S9" s="226">
        <v>2</v>
      </c>
      <c r="T9" s="226">
        <v>3</v>
      </c>
      <c r="U9" s="226">
        <v>4</v>
      </c>
    </row>
    <row r="10" spans="1:21" s="6" customFormat="1" ht="2.1" customHeight="1" x14ac:dyDescent="0.3">
      <c r="B10" s="228"/>
      <c r="C10" s="185"/>
      <c r="D10" s="185"/>
      <c r="E10" s="229"/>
      <c r="F10" s="229"/>
      <c r="G10" s="229"/>
      <c r="H10" s="229"/>
      <c r="I10" s="229"/>
      <c r="J10" s="229"/>
      <c r="K10" s="229"/>
      <c r="L10" s="185"/>
      <c r="M10" s="185"/>
      <c r="N10" s="185"/>
      <c r="O10" s="72"/>
      <c r="P10" s="229"/>
      <c r="Q10" s="185"/>
      <c r="R10" s="230"/>
      <c r="S10" s="230"/>
      <c r="T10" s="230"/>
      <c r="U10" s="230"/>
    </row>
    <row r="11" spans="1:21" s="6" customFormat="1" ht="12" customHeight="1" x14ac:dyDescent="0.3">
      <c r="B11" s="231">
        <f>B10+1</f>
        <v>1</v>
      </c>
      <c r="C11" s="214" t="s">
        <v>1266</v>
      </c>
      <c r="D11" s="189"/>
      <c r="E11" s="232">
        <v>11</v>
      </c>
      <c r="F11" s="232">
        <f>N11-M11</f>
        <v>9</v>
      </c>
      <c r="G11" s="232">
        <f>O11-N11</f>
        <v>10</v>
      </c>
      <c r="H11" s="232">
        <f>P11-O11</f>
        <v>10</v>
      </c>
      <c r="I11" s="232"/>
      <c r="J11" s="232">
        <v>20</v>
      </c>
      <c r="K11" s="232">
        <f>P11-J11</f>
        <v>20</v>
      </c>
      <c r="L11" s="189"/>
      <c r="M11" s="232">
        <v>11</v>
      </c>
      <c r="N11" s="232">
        <v>20</v>
      </c>
      <c r="O11" s="232">
        <v>30</v>
      </c>
      <c r="P11" s="232">
        <v>40</v>
      </c>
      <c r="Q11" s="189"/>
      <c r="R11" s="231">
        <v>1</v>
      </c>
      <c r="S11" s="231">
        <v>1</v>
      </c>
      <c r="T11" s="231">
        <v>1</v>
      </c>
      <c r="U11" s="231">
        <v>1</v>
      </c>
    </row>
    <row r="12" spans="1:21" s="6" customFormat="1" ht="12" customHeight="1" x14ac:dyDescent="0.3">
      <c r="B12" s="209">
        <f>B11+1</f>
        <v>2</v>
      </c>
      <c r="C12" s="215" t="s">
        <v>787</v>
      </c>
      <c r="D12" s="181"/>
      <c r="E12" s="233">
        <v>8.5</v>
      </c>
      <c r="F12" s="233">
        <f t="shared" ref="F12:F26" si="0">N12-M12</f>
        <v>10</v>
      </c>
      <c r="G12" s="233">
        <f t="shared" ref="G12:G26" si="1">O12-N12</f>
        <v>10</v>
      </c>
      <c r="H12" s="232">
        <f t="shared" ref="H12:H26" si="2">P12-O12</f>
        <v>10.5</v>
      </c>
      <c r="I12" s="233"/>
      <c r="J12" s="233">
        <v>18.5</v>
      </c>
      <c r="K12" s="232">
        <f t="shared" ref="K12:K26" si="3">P12-J12</f>
        <v>20.5</v>
      </c>
      <c r="L12" s="181"/>
      <c r="M12" s="233">
        <v>8.5</v>
      </c>
      <c r="N12" s="233">
        <v>18.5</v>
      </c>
      <c r="O12" s="233">
        <v>28.5</v>
      </c>
      <c r="P12" s="233">
        <v>39</v>
      </c>
      <c r="Q12" s="181"/>
      <c r="R12" s="209">
        <v>6</v>
      </c>
      <c r="S12" s="209">
        <v>3</v>
      </c>
      <c r="T12" s="209">
        <v>2</v>
      </c>
      <c r="U12" s="209">
        <v>2</v>
      </c>
    </row>
    <row r="13" spans="1:21" s="6" customFormat="1" ht="12" customHeight="1" x14ac:dyDescent="0.3">
      <c r="B13" s="209">
        <f>B12+1</f>
        <v>3</v>
      </c>
      <c r="C13" s="215" t="s">
        <v>1268</v>
      </c>
      <c r="D13" s="181"/>
      <c r="E13" s="233">
        <v>9.5</v>
      </c>
      <c r="F13" s="233">
        <f t="shared" si="0"/>
        <v>9</v>
      </c>
      <c r="G13" s="233">
        <f t="shared" si="1"/>
        <v>9.5</v>
      </c>
      <c r="H13" s="232">
        <f t="shared" si="2"/>
        <v>8.5</v>
      </c>
      <c r="I13" s="233"/>
      <c r="J13" s="233">
        <v>18.5</v>
      </c>
      <c r="K13" s="232">
        <f t="shared" si="3"/>
        <v>18</v>
      </c>
      <c r="L13" s="181"/>
      <c r="M13" s="233">
        <v>9.5</v>
      </c>
      <c r="N13" s="233">
        <v>18.5</v>
      </c>
      <c r="O13" s="233">
        <v>28</v>
      </c>
      <c r="P13" s="233">
        <v>36.5</v>
      </c>
      <c r="Q13" s="181"/>
      <c r="R13" s="209">
        <v>3</v>
      </c>
      <c r="S13" s="209">
        <v>2</v>
      </c>
      <c r="T13" s="209">
        <v>3</v>
      </c>
      <c r="U13" s="209">
        <v>3</v>
      </c>
    </row>
    <row r="14" spans="1:21" s="6" customFormat="1" ht="12" customHeight="1" x14ac:dyDescent="0.3">
      <c r="B14" s="209">
        <f t="shared" ref="B14:B16" si="4">B13+1</f>
        <v>4</v>
      </c>
      <c r="C14" s="215" t="s">
        <v>1269</v>
      </c>
      <c r="D14" s="181"/>
      <c r="E14" s="233">
        <v>9.5</v>
      </c>
      <c r="F14" s="233">
        <f t="shared" si="0"/>
        <v>8.5</v>
      </c>
      <c r="G14" s="233">
        <f t="shared" si="1"/>
        <v>7</v>
      </c>
      <c r="H14" s="232">
        <f t="shared" si="2"/>
        <v>10</v>
      </c>
      <c r="I14" s="233"/>
      <c r="J14" s="233">
        <v>18</v>
      </c>
      <c r="K14" s="232">
        <f t="shared" si="3"/>
        <v>17</v>
      </c>
      <c r="L14" s="181"/>
      <c r="M14" s="233">
        <v>9.5</v>
      </c>
      <c r="N14" s="233">
        <v>18</v>
      </c>
      <c r="O14" s="233">
        <v>25</v>
      </c>
      <c r="P14" s="233">
        <v>35</v>
      </c>
      <c r="Q14" s="181"/>
      <c r="R14" s="209">
        <v>4</v>
      </c>
      <c r="S14" s="209">
        <v>5</v>
      </c>
      <c r="T14" s="209">
        <v>7</v>
      </c>
      <c r="U14" s="209">
        <v>4</v>
      </c>
    </row>
    <row r="15" spans="1:21" s="6" customFormat="1" ht="12" customHeight="1" x14ac:dyDescent="0.3">
      <c r="B15" s="209">
        <f t="shared" si="4"/>
        <v>5</v>
      </c>
      <c r="C15" s="216" t="s">
        <v>1270</v>
      </c>
      <c r="D15" s="181"/>
      <c r="E15" s="233">
        <v>10</v>
      </c>
      <c r="F15" s="233">
        <f t="shared" si="0"/>
        <v>8</v>
      </c>
      <c r="G15" s="233">
        <f t="shared" si="1"/>
        <v>8</v>
      </c>
      <c r="H15" s="232">
        <f t="shared" si="2"/>
        <v>9</v>
      </c>
      <c r="I15" s="233"/>
      <c r="J15" s="233">
        <v>18</v>
      </c>
      <c r="K15" s="232">
        <f t="shared" si="3"/>
        <v>17</v>
      </c>
      <c r="L15" s="181"/>
      <c r="M15" s="233">
        <v>10</v>
      </c>
      <c r="N15" s="233">
        <v>18</v>
      </c>
      <c r="O15" s="233">
        <v>26</v>
      </c>
      <c r="P15" s="233">
        <v>35</v>
      </c>
      <c r="Q15" s="181"/>
      <c r="R15" s="209">
        <v>2</v>
      </c>
      <c r="S15" s="209">
        <v>4</v>
      </c>
      <c r="T15" s="209">
        <v>4</v>
      </c>
      <c r="U15" s="209">
        <v>5</v>
      </c>
    </row>
    <row r="16" spans="1:21" s="6" customFormat="1" ht="12" customHeight="1" x14ac:dyDescent="0.3">
      <c r="B16" s="209">
        <f t="shared" si="4"/>
        <v>6</v>
      </c>
      <c r="C16" s="215" t="s">
        <v>215</v>
      </c>
      <c r="D16" s="181"/>
      <c r="E16" s="233">
        <v>7.5</v>
      </c>
      <c r="F16" s="233">
        <f t="shared" si="0"/>
        <v>8.5</v>
      </c>
      <c r="G16" s="233">
        <f t="shared" si="1"/>
        <v>9</v>
      </c>
      <c r="H16" s="232">
        <f t="shared" si="2"/>
        <v>9</v>
      </c>
      <c r="I16" s="233"/>
      <c r="J16" s="233">
        <v>16</v>
      </c>
      <c r="K16" s="232">
        <f t="shared" si="3"/>
        <v>18</v>
      </c>
      <c r="L16" s="181"/>
      <c r="M16" s="233">
        <v>7.5</v>
      </c>
      <c r="N16" s="233">
        <v>16</v>
      </c>
      <c r="O16" s="233">
        <v>25</v>
      </c>
      <c r="P16" s="233">
        <v>34</v>
      </c>
      <c r="Q16" s="181"/>
      <c r="R16" s="209">
        <v>10</v>
      </c>
      <c r="S16" s="209">
        <v>8</v>
      </c>
      <c r="T16" s="209">
        <v>5</v>
      </c>
      <c r="U16" s="209">
        <v>6</v>
      </c>
    </row>
    <row r="17" spans="2:21" s="6" customFormat="1" ht="12" customHeight="1" x14ac:dyDescent="0.3">
      <c r="B17" s="209">
        <f t="shared" ref="B17:B26" si="5">B16+1</f>
        <v>7</v>
      </c>
      <c r="C17" s="215" t="s">
        <v>1282</v>
      </c>
      <c r="D17" s="181"/>
      <c r="E17" s="233">
        <v>7.5</v>
      </c>
      <c r="F17" s="233">
        <f t="shared" si="0"/>
        <v>8</v>
      </c>
      <c r="G17" s="233">
        <f t="shared" si="1"/>
        <v>7.5</v>
      </c>
      <c r="H17" s="232">
        <f t="shared" si="2"/>
        <v>10</v>
      </c>
      <c r="I17" s="233"/>
      <c r="J17" s="233">
        <v>15.5</v>
      </c>
      <c r="K17" s="232">
        <f t="shared" si="3"/>
        <v>17.5</v>
      </c>
      <c r="L17" s="181"/>
      <c r="M17" s="233">
        <v>7.5</v>
      </c>
      <c r="N17" s="233">
        <v>15.5</v>
      </c>
      <c r="O17" s="233">
        <v>23</v>
      </c>
      <c r="P17" s="234">
        <v>33</v>
      </c>
      <c r="Q17" s="181"/>
      <c r="R17" s="209">
        <v>9</v>
      </c>
      <c r="S17" s="209">
        <v>9</v>
      </c>
      <c r="T17" s="209">
        <v>10</v>
      </c>
      <c r="U17" s="209">
        <v>7</v>
      </c>
    </row>
    <row r="18" spans="2:21" s="6" customFormat="1" ht="12" customHeight="1" x14ac:dyDescent="0.3">
      <c r="B18" s="209">
        <f t="shared" si="5"/>
        <v>8</v>
      </c>
      <c r="C18" s="215" t="s">
        <v>1264</v>
      </c>
      <c r="D18" s="181"/>
      <c r="E18" s="233">
        <v>8</v>
      </c>
      <c r="F18" s="233">
        <f t="shared" si="0"/>
        <v>9</v>
      </c>
      <c r="G18" s="233">
        <f t="shared" si="1"/>
        <v>7</v>
      </c>
      <c r="H18" s="232">
        <f t="shared" si="2"/>
        <v>8.5</v>
      </c>
      <c r="I18" s="233"/>
      <c r="J18" s="233">
        <v>17</v>
      </c>
      <c r="K18" s="232">
        <f t="shared" si="3"/>
        <v>15.5</v>
      </c>
      <c r="L18" s="181"/>
      <c r="M18" s="233">
        <v>8</v>
      </c>
      <c r="N18" s="233">
        <v>17</v>
      </c>
      <c r="O18" s="233">
        <v>24</v>
      </c>
      <c r="P18" s="233">
        <v>32.5</v>
      </c>
      <c r="Q18" s="181"/>
      <c r="R18" s="209">
        <v>7</v>
      </c>
      <c r="S18" s="209">
        <v>6</v>
      </c>
      <c r="T18" s="209">
        <v>8</v>
      </c>
      <c r="U18" s="209">
        <v>8</v>
      </c>
    </row>
    <row r="19" spans="2:21" s="6" customFormat="1" ht="12" customHeight="1" x14ac:dyDescent="0.3">
      <c r="B19" s="209">
        <f t="shared" si="5"/>
        <v>9</v>
      </c>
      <c r="C19" s="215" t="s">
        <v>1275</v>
      </c>
      <c r="D19" s="181"/>
      <c r="E19" s="233">
        <v>9</v>
      </c>
      <c r="F19" s="233">
        <f t="shared" si="0"/>
        <v>8</v>
      </c>
      <c r="G19" s="233">
        <f t="shared" si="1"/>
        <v>8</v>
      </c>
      <c r="H19" s="232">
        <f t="shared" si="2"/>
        <v>6</v>
      </c>
      <c r="I19" s="233"/>
      <c r="J19" s="233">
        <v>17</v>
      </c>
      <c r="K19" s="232">
        <f t="shared" si="3"/>
        <v>14</v>
      </c>
      <c r="L19" s="181"/>
      <c r="M19" s="233">
        <v>9</v>
      </c>
      <c r="N19" s="233">
        <v>17</v>
      </c>
      <c r="O19" s="233">
        <v>25</v>
      </c>
      <c r="P19" s="233">
        <v>31</v>
      </c>
      <c r="Q19" s="181"/>
      <c r="R19" s="209">
        <v>5</v>
      </c>
      <c r="S19" s="209">
        <v>7</v>
      </c>
      <c r="T19" s="209">
        <v>6</v>
      </c>
      <c r="U19" s="209">
        <v>9</v>
      </c>
    </row>
    <row r="20" spans="2:21" s="6" customFormat="1" ht="12" customHeight="1" x14ac:dyDescent="0.3">
      <c r="B20" s="209">
        <f t="shared" si="5"/>
        <v>10</v>
      </c>
      <c r="C20" s="215" t="s">
        <v>1265</v>
      </c>
      <c r="D20" s="181"/>
      <c r="E20" s="233">
        <v>8</v>
      </c>
      <c r="F20" s="233">
        <f t="shared" si="0"/>
        <v>7</v>
      </c>
      <c r="G20" s="233">
        <f t="shared" si="1"/>
        <v>8</v>
      </c>
      <c r="H20" s="232">
        <f t="shared" si="2"/>
        <v>7.5</v>
      </c>
      <c r="I20" s="233"/>
      <c r="J20" s="233">
        <v>15</v>
      </c>
      <c r="K20" s="232">
        <f t="shared" si="3"/>
        <v>15.5</v>
      </c>
      <c r="L20" s="181"/>
      <c r="M20" s="233">
        <v>8</v>
      </c>
      <c r="N20" s="233">
        <v>15</v>
      </c>
      <c r="O20" s="233">
        <v>23</v>
      </c>
      <c r="P20" s="234">
        <v>30.5</v>
      </c>
      <c r="Q20" s="181"/>
      <c r="R20" s="209">
        <v>8</v>
      </c>
      <c r="S20" s="209">
        <v>10</v>
      </c>
      <c r="T20" s="209">
        <v>9</v>
      </c>
      <c r="U20" s="209">
        <v>10</v>
      </c>
    </row>
    <row r="21" spans="2:21" s="6" customFormat="1" ht="12" customHeight="1" x14ac:dyDescent="0.3">
      <c r="B21" s="209">
        <f t="shared" si="5"/>
        <v>11</v>
      </c>
      <c r="C21" s="215" t="s">
        <v>793</v>
      </c>
      <c r="D21" s="181"/>
      <c r="E21" s="233">
        <v>7</v>
      </c>
      <c r="F21" s="233">
        <f t="shared" si="0"/>
        <v>7</v>
      </c>
      <c r="G21" s="233">
        <f t="shared" si="1"/>
        <v>7</v>
      </c>
      <c r="H21" s="232">
        <f t="shared" si="2"/>
        <v>7</v>
      </c>
      <c r="I21" s="233"/>
      <c r="J21" s="233">
        <v>14</v>
      </c>
      <c r="K21" s="232">
        <f t="shared" si="3"/>
        <v>14</v>
      </c>
      <c r="L21" s="181"/>
      <c r="M21" s="233">
        <v>7</v>
      </c>
      <c r="N21" s="233">
        <v>14</v>
      </c>
      <c r="O21" s="233">
        <v>21</v>
      </c>
      <c r="P21" s="234">
        <v>28</v>
      </c>
      <c r="Q21" s="181"/>
      <c r="R21" s="209">
        <v>11</v>
      </c>
      <c r="S21" s="209">
        <v>12</v>
      </c>
      <c r="T21" s="209">
        <v>12</v>
      </c>
      <c r="U21" s="209">
        <v>11</v>
      </c>
    </row>
    <row r="22" spans="2:21" s="6" customFormat="1" ht="12" customHeight="1" x14ac:dyDescent="0.3">
      <c r="B22" s="209">
        <f t="shared" si="5"/>
        <v>12</v>
      </c>
      <c r="C22" s="235" t="s">
        <v>1281</v>
      </c>
      <c r="D22" s="181"/>
      <c r="E22" s="233">
        <v>6.5</v>
      </c>
      <c r="F22" s="233">
        <f t="shared" si="0"/>
        <v>8</v>
      </c>
      <c r="G22" s="233">
        <f t="shared" si="1"/>
        <v>7.5</v>
      </c>
      <c r="H22" s="232">
        <f t="shared" si="2"/>
        <v>5.5</v>
      </c>
      <c r="I22" s="233"/>
      <c r="J22" s="233">
        <v>14.5</v>
      </c>
      <c r="K22" s="232">
        <f t="shared" si="3"/>
        <v>13</v>
      </c>
      <c r="L22" s="181"/>
      <c r="M22" s="233">
        <v>6.5</v>
      </c>
      <c r="N22" s="233">
        <v>14.5</v>
      </c>
      <c r="O22" s="233">
        <v>22</v>
      </c>
      <c r="P22" s="234">
        <v>27.5</v>
      </c>
      <c r="Q22" s="181"/>
      <c r="R22" s="209">
        <v>12</v>
      </c>
      <c r="S22" s="209">
        <v>11</v>
      </c>
      <c r="T22" s="209">
        <v>11</v>
      </c>
      <c r="U22" s="209">
        <v>12</v>
      </c>
    </row>
    <row r="23" spans="2:21" s="6" customFormat="1" ht="12" customHeight="1" x14ac:dyDescent="0.3">
      <c r="B23" s="209">
        <f t="shared" si="5"/>
        <v>13</v>
      </c>
      <c r="C23" s="215" t="s">
        <v>1280</v>
      </c>
      <c r="D23" s="181"/>
      <c r="E23" s="233">
        <v>5</v>
      </c>
      <c r="F23" s="233">
        <f t="shared" si="0"/>
        <v>6</v>
      </c>
      <c r="G23" s="233">
        <f t="shared" si="1"/>
        <v>5.5</v>
      </c>
      <c r="H23" s="232">
        <f t="shared" si="2"/>
        <v>5.5</v>
      </c>
      <c r="I23" s="233"/>
      <c r="J23" s="233">
        <v>11</v>
      </c>
      <c r="K23" s="232">
        <f t="shared" si="3"/>
        <v>11</v>
      </c>
      <c r="L23" s="181"/>
      <c r="M23" s="233">
        <v>5</v>
      </c>
      <c r="N23" s="233">
        <v>11</v>
      </c>
      <c r="O23" s="233">
        <v>16.5</v>
      </c>
      <c r="P23" s="233">
        <v>22</v>
      </c>
      <c r="Q23" s="181"/>
      <c r="R23" s="209">
        <v>13</v>
      </c>
      <c r="S23" s="209">
        <v>13</v>
      </c>
      <c r="T23" s="209">
        <v>14</v>
      </c>
      <c r="U23" s="209">
        <v>13</v>
      </c>
    </row>
    <row r="24" spans="2:21" s="6" customFormat="1" ht="12" customHeight="1" x14ac:dyDescent="0.3">
      <c r="B24" s="209">
        <f t="shared" si="5"/>
        <v>14</v>
      </c>
      <c r="C24" s="215" t="s">
        <v>217</v>
      </c>
      <c r="D24" s="181"/>
      <c r="E24" s="233">
        <v>5</v>
      </c>
      <c r="F24" s="233">
        <f t="shared" si="0"/>
        <v>5.5</v>
      </c>
      <c r="G24" s="233">
        <f t="shared" si="1"/>
        <v>6.5</v>
      </c>
      <c r="H24" s="232">
        <f t="shared" si="2"/>
        <v>4</v>
      </c>
      <c r="I24" s="233"/>
      <c r="J24" s="233">
        <v>10.5</v>
      </c>
      <c r="K24" s="232">
        <f t="shared" si="3"/>
        <v>10.5</v>
      </c>
      <c r="L24" s="181"/>
      <c r="M24" s="233">
        <v>5</v>
      </c>
      <c r="N24" s="233">
        <v>10.5</v>
      </c>
      <c r="O24" s="233">
        <v>17</v>
      </c>
      <c r="P24" s="233">
        <v>21</v>
      </c>
      <c r="Q24" s="181"/>
      <c r="R24" s="209">
        <v>14</v>
      </c>
      <c r="S24" s="209">
        <v>14</v>
      </c>
      <c r="T24" s="209">
        <v>13</v>
      </c>
      <c r="U24" s="209">
        <v>14</v>
      </c>
    </row>
    <row r="25" spans="2:21" s="6" customFormat="1" ht="12" customHeight="1" x14ac:dyDescent="0.3">
      <c r="B25" s="209">
        <f t="shared" si="5"/>
        <v>15</v>
      </c>
      <c r="C25" s="215" t="s">
        <v>1279</v>
      </c>
      <c r="D25" s="181"/>
      <c r="E25" s="233">
        <v>5</v>
      </c>
      <c r="F25" s="233">
        <f t="shared" si="0"/>
        <v>5</v>
      </c>
      <c r="G25" s="233">
        <f t="shared" si="1"/>
        <v>4.5</v>
      </c>
      <c r="H25" s="232">
        <f t="shared" si="2"/>
        <v>5.5</v>
      </c>
      <c r="I25" s="233"/>
      <c r="J25" s="233">
        <v>10</v>
      </c>
      <c r="K25" s="232">
        <f t="shared" si="3"/>
        <v>10</v>
      </c>
      <c r="L25" s="181"/>
      <c r="M25" s="233">
        <v>5</v>
      </c>
      <c r="N25" s="233">
        <v>10</v>
      </c>
      <c r="O25" s="233">
        <v>14.5</v>
      </c>
      <c r="P25" s="233">
        <v>20</v>
      </c>
      <c r="Q25" s="181"/>
      <c r="R25" s="209">
        <v>15</v>
      </c>
      <c r="S25" s="209">
        <v>15</v>
      </c>
      <c r="T25" s="209">
        <v>15</v>
      </c>
      <c r="U25" s="209">
        <v>15</v>
      </c>
    </row>
    <row r="26" spans="2:21" s="6" customFormat="1" ht="12" customHeight="1" x14ac:dyDescent="0.3">
      <c r="B26" s="228">
        <f t="shared" si="5"/>
        <v>16</v>
      </c>
      <c r="C26" s="217" t="s">
        <v>1267</v>
      </c>
      <c r="D26" s="185"/>
      <c r="E26" s="229">
        <v>3</v>
      </c>
      <c r="F26" s="229">
        <f t="shared" si="0"/>
        <v>3.5</v>
      </c>
      <c r="G26" s="229">
        <f t="shared" si="1"/>
        <v>5</v>
      </c>
      <c r="H26" s="229">
        <f t="shared" si="2"/>
        <v>3.5</v>
      </c>
      <c r="I26" s="229"/>
      <c r="J26" s="229">
        <v>6.5</v>
      </c>
      <c r="K26" s="229">
        <f t="shared" si="3"/>
        <v>8.5</v>
      </c>
      <c r="L26" s="185"/>
      <c r="M26" s="229">
        <v>3</v>
      </c>
      <c r="N26" s="229">
        <v>6.5</v>
      </c>
      <c r="O26" s="229">
        <v>11.5</v>
      </c>
      <c r="P26" s="229">
        <v>15</v>
      </c>
      <c r="Q26" s="185"/>
      <c r="R26" s="228">
        <v>16</v>
      </c>
      <c r="S26" s="228">
        <v>16</v>
      </c>
      <c r="T26" s="228">
        <v>16</v>
      </c>
      <c r="U26" s="228">
        <v>16</v>
      </c>
    </row>
    <row r="27" spans="2:21" s="6" customFormat="1" ht="12" x14ac:dyDescent="0.3">
      <c r="B27" s="4"/>
      <c r="E27" s="221"/>
      <c r="F27" s="221"/>
      <c r="G27" s="221"/>
      <c r="H27" s="221"/>
      <c r="I27" s="221"/>
      <c r="J27" s="221"/>
      <c r="K27" s="221"/>
      <c r="O27" s="5"/>
      <c r="P27" s="221"/>
      <c r="R27" s="222"/>
      <c r="S27" s="222"/>
      <c r="T27" s="222"/>
      <c r="U27" s="222"/>
    </row>
    <row r="28" spans="2:21" x14ac:dyDescent="0.3">
      <c r="R28" s="236"/>
      <c r="S28" s="236"/>
      <c r="T28" s="236"/>
      <c r="U28" s="236"/>
    </row>
  </sheetData>
  <sortState ref="A11:W26">
    <sortCondition descending="1" ref="P11:P26"/>
  </sortState>
  <mergeCells count="6">
    <mergeCell ref="R8:U8"/>
    <mergeCell ref="B8:B9"/>
    <mergeCell ref="C8:C9"/>
    <mergeCell ref="E8:H8"/>
    <mergeCell ref="J8:K8"/>
    <mergeCell ref="M8:P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workbookViewId="0">
      <pane ySplit="10" topLeftCell="A238" activePane="bottomLeft" state="frozen"/>
      <selection pane="bottomLeft" activeCell="B250" sqref="B250"/>
    </sheetView>
  </sheetViews>
  <sheetFormatPr defaultColWidth="9.109375" defaultRowHeight="14.4" x14ac:dyDescent="0.3"/>
  <cols>
    <col min="1" max="1" width="1.6640625" style="110" customWidth="1"/>
    <col min="2" max="2" width="3.77734375" style="117" customWidth="1"/>
    <col min="3" max="3" width="9.109375" style="111"/>
    <col min="4" max="5" width="20.6640625" style="111" customWidth="1"/>
    <col min="6" max="6" width="10.6640625" style="111" customWidth="1"/>
    <col min="7" max="7" width="4.6640625" style="111" customWidth="1"/>
    <col min="8" max="8" width="6.6640625" style="111" customWidth="1"/>
    <col min="9" max="9" width="50.6640625" style="120" customWidth="1"/>
    <col min="10" max="10" width="7.6640625" style="111" customWidth="1"/>
    <col min="11" max="11" width="20.6640625" style="111" customWidth="1"/>
    <col min="12" max="12" width="16.6640625" style="111" customWidth="1"/>
    <col min="13" max="15" width="9.109375" style="111"/>
    <col min="16" max="16384" width="9.109375" style="110"/>
  </cols>
  <sheetData>
    <row r="1" spans="1:15" ht="18" x14ac:dyDescent="0.35">
      <c r="A1" s="109" t="s">
        <v>249</v>
      </c>
    </row>
    <row r="5" spans="1:15" x14ac:dyDescent="0.3">
      <c r="F5" s="126"/>
    </row>
    <row r="6" spans="1:15" x14ac:dyDescent="0.3">
      <c r="F6" s="126"/>
    </row>
    <row r="7" spans="1:15" x14ac:dyDescent="0.3">
      <c r="F7" s="126">
        <v>4.4020158179012309E-2</v>
      </c>
      <c r="H7" s="111">
        <f>(-120+SUM(H11:H250)*2)/480</f>
        <v>68.63333333333334</v>
      </c>
      <c r="J7" s="124"/>
    </row>
    <row r="9" spans="1:15" s="112" customFormat="1" x14ac:dyDescent="0.3">
      <c r="B9" s="118" t="s">
        <v>0</v>
      </c>
      <c r="C9" s="113" t="s">
        <v>784</v>
      </c>
      <c r="D9" s="113" t="s">
        <v>252</v>
      </c>
      <c r="E9" s="113" t="s">
        <v>251</v>
      </c>
      <c r="F9" s="113" t="s">
        <v>253</v>
      </c>
      <c r="G9" s="113" t="s">
        <v>254</v>
      </c>
      <c r="H9" s="113" t="s">
        <v>107</v>
      </c>
      <c r="I9" s="121" t="s">
        <v>255</v>
      </c>
      <c r="J9" s="113" t="s">
        <v>256</v>
      </c>
      <c r="K9" s="113" t="s">
        <v>257</v>
      </c>
      <c r="L9" s="113" t="s">
        <v>258</v>
      </c>
      <c r="M9" s="113" t="s">
        <v>259</v>
      </c>
      <c r="N9" s="113" t="s">
        <v>260</v>
      </c>
      <c r="O9" s="113" t="s">
        <v>261</v>
      </c>
    </row>
    <row r="10" spans="1:15" ht="3" customHeight="1" x14ac:dyDescent="0.3"/>
    <row r="11" spans="1:15" x14ac:dyDescent="0.3">
      <c r="B11" s="117">
        <v>1</v>
      </c>
      <c r="C11" s="114">
        <v>1</v>
      </c>
      <c r="D11" s="114" t="s">
        <v>215</v>
      </c>
      <c r="E11" s="114" t="s">
        <v>227</v>
      </c>
      <c r="F11" s="115">
        <v>4.8437500000000001E-2</v>
      </c>
      <c r="G11" s="114" t="s">
        <v>262</v>
      </c>
      <c r="H11" s="114">
        <v>79</v>
      </c>
      <c r="I11" s="122" t="s">
        <v>366</v>
      </c>
      <c r="J11" s="114" t="s">
        <v>67</v>
      </c>
      <c r="K11" s="114" t="s">
        <v>474</v>
      </c>
      <c r="L11" s="114" t="s">
        <v>714</v>
      </c>
      <c r="M11" s="114">
        <v>1</v>
      </c>
      <c r="N11" s="114">
        <v>0.42</v>
      </c>
      <c r="O11" s="116">
        <v>0</v>
      </c>
    </row>
    <row r="12" spans="1:15" x14ac:dyDescent="0.3">
      <c r="B12" s="117">
        <v>2</v>
      </c>
      <c r="C12" s="114">
        <v>1</v>
      </c>
      <c r="D12" s="114" t="s">
        <v>216</v>
      </c>
      <c r="E12" s="114" t="s">
        <v>167</v>
      </c>
      <c r="F12" s="115">
        <v>4.7557870370370368E-2</v>
      </c>
      <c r="G12" s="114" t="s">
        <v>263</v>
      </c>
      <c r="H12" s="114">
        <v>95</v>
      </c>
      <c r="I12" s="122" t="s">
        <v>367</v>
      </c>
      <c r="J12" s="114" t="s">
        <v>67</v>
      </c>
      <c r="K12" s="114" t="s">
        <v>475</v>
      </c>
      <c r="L12" s="114" t="s">
        <v>715</v>
      </c>
      <c r="M12" s="114">
        <v>1</v>
      </c>
      <c r="N12" s="114">
        <v>-0.1</v>
      </c>
      <c r="O12" s="116">
        <v>0</v>
      </c>
    </row>
    <row r="13" spans="1:15" x14ac:dyDescent="0.3">
      <c r="B13" s="117">
        <v>3</v>
      </c>
      <c r="C13" s="114">
        <v>1</v>
      </c>
      <c r="D13" s="114" t="s">
        <v>220</v>
      </c>
      <c r="E13" s="114" t="s">
        <v>228</v>
      </c>
      <c r="F13" s="115">
        <v>3.6111111111111115E-2</v>
      </c>
      <c r="G13" s="114" t="s">
        <v>264</v>
      </c>
      <c r="H13" s="114">
        <v>36</v>
      </c>
      <c r="I13" s="122" t="s">
        <v>368</v>
      </c>
      <c r="J13" s="114" t="s">
        <v>67</v>
      </c>
      <c r="K13" s="114" t="s">
        <v>476</v>
      </c>
      <c r="L13" s="114" t="s">
        <v>716</v>
      </c>
      <c r="M13" s="114">
        <v>1</v>
      </c>
      <c r="N13" s="114">
        <v>0</v>
      </c>
      <c r="O13" s="116">
        <v>0</v>
      </c>
    </row>
    <row r="14" spans="1:15" x14ac:dyDescent="0.3">
      <c r="B14" s="117">
        <v>4</v>
      </c>
      <c r="C14" s="114">
        <v>1</v>
      </c>
      <c r="D14" s="114" t="s">
        <v>224</v>
      </c>
      <c r="E14" s="114" t="s">
        <v>226</v>
      </c>
      <c r="F14" s="115">
        <v>3.7488425925925925E-2</v>
      </c>
      <c r="G14" s="114" t="s">
        <v>265</v>
      </c>
      <c r="H14" s="114">
        <v>48</v>
      </c>
      <c r="I14" s="122" t="s">
        <v>369</v>
      </c>
      <c r="J14" s="114" t="s">
        <v>3</v>
      </c>
      <c r="K14" s="114" t="s">
        <v>477</v>
      </c>
      <c r="L14" s="114" t="s">
        <v>717</v>
      </c>
      <c r="M14" s="114">
        <v>1</v>
      </c>
      <c r="N14" s="114">
        <v>988.29</v>
      </c>
      <c r="O14" s="116">
        <v>20.46</v>
      </c>
    </row>
    <row r="15" spans="1:15" x14ac:dyDescent="0.3">
      <c r="B15" s="117">
        <v>5</v>
      </c>
      <c r="C15" s="114">
        <v>1</v>
      </c>
      <c r="D15" s="114" t="s">
        <v>222</v>
      </c>
      <c r="E15" s="114" t="s">
        <v>221</v>
      </c>
      <c r="F15" s="115">
        <v>4.7858796296296295E-2</v>
      </c>
      <c r="G15" s="114" t="s">
        <v>266</v>
      </c>
      <c r="H15" s="114">
        <v>73</v>
      </c>
      <c r="I15" s="122" t="s">
        <v>370</v>
      </c>
      <c r="J15" s="114" t="s">
        <v>3</v>
      </c>
      <c r="K15" s="114" t="s">
        <v>478</v>
      </c>
      <c r="L15" s="114" t="s">
        <v>718</v>
      </c>
      <c r="M15" s="114">
        <v>1</v>
      </c>
      <c r="N15" s="114">
        <v>11.48</v>
      </c>
      <c r="O15" s="116">
        <v>19.02</v>
      </c>
    </row>
    <row r="16" spans="1:15" x14ac:dyDescent="0.3">
      <c r="B16" s="117">
        <v>6</v>
      </c>
      <c r="C16" s="114">
        <v>1</v>
      </c>
      <c r="D16" s="114" t="s">
        <v>217</v>
      </c>
      <c r="E16" s="114" t="s">
        <v>219</v>
      </c>
      <c r="F16" s="115">
        <v>4.6041666666666668E-2</v>
      </c>
      <c r="G16" s="114" t="s">
        <v>267</v>
      </c>
      <c r="H16" s="114">
        <v>84</v>
      </c>
      <c r="I16" s="122" t="s">
        <v>371</v>
      </c>
      <c r="J16" s="114" t="s">
        <v>3</v>
      </c>
      <c r="K16" s="114" t="s">
        <v>479</v>
      </c>
      <c r="L16" s="114" t="s">
        <v>717</v>
      </c>
      <c r="M16" s="114">
        <v>1</v>
      </c>
      <c r="N16" s="114" t="s">
        <v>723</v>
      </c>
      <c r="O16" s="116" t="s">
        <v>754</v>
      </c>
    </row>
    <row r="17" spans="2:15" x14ac:dyDescent="0.3">
      <c r="B17" s="117">
        <v>7</v>
      </c>
      <c r="C17" s="114">
        <v>1</v>
      </c>
      <c r="D17" s="114" t="s">
        <v>225</v>
      </c>
      <c r="E17" s="114" t="s">
        <v>229</v>
      </c>
      <c r="F17" s="115">
        <v>4.3009259259259254E-2</v>
      </c>
      <c r="G17" s="114" t="s">
        <v>268</v>
      </c>
      <c r="H17" s="114">
        <v>56</v>
      </c>
      <c r="I17" s="122" t="s">
        <v>372</v>
      </c>
      <c r="J17" s="114" t="s">
        <v>3</v>
      </c>
      <c r="K17" s="114" t="s">
        <v>480</v>
      </c>
      <c r="L17" s="114" t="s">
        <v>717</v>
      </c>
      <c r="M17" s="114">
        <v>1</v>
      </c>
      <c r="N17" s="114" t="s">
        <v>724</v>
      </c>
      <c r="O17" s="116" t="s">
        <v>755</v>
      </c>
    </row>
    <row r="18" spans="2:15" x14ac:dyDescent="0.3">
      <c r="B18" s="117">
        <v>8</v>
      </c>
      <c r="C18" s="114">
        <v>1</v>
      </c>
      <c r="D18" s="114" t="s">
        <v>223</v>
      </c>
      <c r="E18" s="114" t="s">
        <v>218</v>
      </c>
      <c r="F18" s="115">
        <v>4.9976851851851856E-2</v>
      </c>
      <c r="G18" s="114" t="s">
        <v>269</v>
      </c>
      <c r="H18" s="114">
        <v>90</v>
      </c>
      <c r="I18" s="122" t="s">
        <v>373</v>
      </c>
      <c r="J18" s="114" t="s">
        <v>67</v>
      </c>
      <c r="K18" s="114" t="s">
        <v>481</v>
      </c>
      <c r="L18" s="114" t="s">
        <v>718</v>
      </c>
      <c r="M18" s="114">
        <v>1</v>
      </c>
      <c r="N18" s="114">
        <v>0</v>
      </c>
      <c r="O18" s="116">
        <v>-2.95</v>
      </c>
    </row>
    <row r="19" spans="2:15" x14ac:dyDescent="0.3">
      <c r="B19" s="117">
        <v>9</v>
      </c>
      <c r="C19" s="114">
        <v>2</v>
      </c>
      <c r="D19" s="114" t="s">
        <v>227</v>
      </c>
      <c r="E19" s="114" t="s">
        <v>218</v>
      </c>
      <c r="F19" s="115">
        <v>3.8217592592592588E-2</v>
      </c>
      <c r="G19" s="114" t="s">
        <v>270</v>
      </c>
      <c r="H19" s="114">
        <v>49</v>
      </c>
      <c r="I19" s="122" t="s">
        <v>374</v>
      </c>
      <c r="J19" s="114" t="s">
        <v>4</v>
      </c>
      <c r="K19" s="114" t="s">
        <v>482</v>
      </c>
      <c r="L19" s="114" t="s">
        <v>717</v>
      </c>
      <c r="M19" s="114">
        <v>1</v>
      </c>
      <c r="N19" s="114">
        <v>-14.1</v>
      </c>
      <c r="O19" s="116">
        <v>-16.260000000000002</v>
      </c>
    </row>
    <row r="20" spans="2:15" x14ac:dyDescent="0.3">
      <c r="B20" s="117">
        <v>10</v>
      </c>
      <c r="C20" s="114">
        <v>2</v>
      </c>
      <c r="D20" s="114" t="s">
        <v>229</v>
      </c>
      <c r="E20" s="114" t="s">
        <v>223</v>
      </c>
      <c r="F20" s="115">
        <v>4.6828703703703706E-2</v>
      </c>
      <c r="G20" s="114" t="s">
        <v>271</v>
      </c>
      <c r="H20" s="114">
        <v>68</v>
      </c>
      <c r="I20" s="122" t="s">
        <v>375</v>
      </c>
      <c r="J20" s="114" t="s">
        <v>4</v>
      </c>
      <c r="K20" s="114" t="s">
        <v>483</v>
      </c>
      <c r="L20" s="114" t="s">
        <v>717</v>
      </c>
      <c r="M20" s="114">
        <v>1</v>
      </c>
      <c r="N20" s="114" t="s">
        <v>725</v>
      </c>
      <c r="O20" s="116" t="s">
        <v>756</v>
      </c>
    </row>
    <row r="21" spans="2:15" x14ac:dyDescent="0.3">
      <c r="B21" s="117">
        <v>11</v>
      </c>
      <c r="C21" s="114">
        <v>2</v>
      </c>
      <c r="D21" s="114" t="s">
        <v>219</v>
      </c>
      <c r="E21" s="114" t="s">
        <v>225</v>
      </c>
      <c r="F21" s="115">
        <v>3.7743055555555557E-2</v>
      </c>
      <c r="G21" s="114" t="s">
        <v>272</v>
      </c>
      <c r="H21" s="114">
        <v>60</v>
      </c>
      <c r="I21" s="122" t="s">
        <v>376</v>
      </c>
      <c r="J21" s="114" t="s">
        <v>4</v>
      </c>
      <c r="K21" s="114" t="s">
        <v>484</v>
      </c>
      <c r="L21" s="114" t="s">
        <v>717</v>
      </c>
      <c r="M21" s="114">
        <v>1</v>
      </c>
      <c r="N21" s="114">
        <v>-20.81</v>
      </c>
      <c r="O21" s="116">
        <v>0</v>
      </c>
    </row>
    <row r="22" spans="2:15" x14ac:dyDescent="0.3">
      <c r="B22" s="117">
        <v>12</v>
      </c>
      <c r="C22" s="114">
        <v>2</v>
      </c>
      <c r="D22" s="114" t="s">
        <v>221</v>
      </c>
      <c r="E22" s="114" t="s">
        <v>217</v>
      </c>
      <c r="F22" s="115">
        <v>4.7928240740740737E-2</v>
      </c>
      <c r="G22" s="114" t="s">
        <v>273</v>
      </c>
      <c r="H22" s="114">
        <v>83</v>
      </c>
      <c r="I22" s="122" t="s">
        <v>377</v>
      </c>
      <c r="J22" s="114" t="s">
        <v>4</v>
      </c>
      <c r="K22" s="114" t="s">
        <v>485</v>
      </c>
      <c r="L22" s="114" t="s">
        <v>717</v>
      </c>
      <c r="M22" s="114">
        <v>1</v>
      </c>
      <c r="N22" s="114" t="s">
        <v>726</v>
      </c>
      <c r="O22" s="116" t="s">
        <v>757</v>
      </c>
    </row>
    <row r="23" spans="2:15" x14ac:dyDescent="0.3">
      <c r="B23" s="117">
        <v>13</v>
      </c>
      <c r="C23" s="114">
        <v>2</v>
      </c>
      <c r="D23" s="114" t="s">
        <v>226</v>
      </c>
      <c r="E23" s="114" t="s">
        <v>222</v>
      </c>
      <c r="F23" s="115">
        <v>6.2152777777777779E-2</v>
      </c>
      <c r="G23" s="114" t="s">
        <v>274</v>
      </c>
      <c r="H23" s="114">
        <v>177</v>
      </c>
      <c r="I23" s="122" t="s">
        <v>378</v>
      </c>
      <c r="J23" s="114" t="s">
        <v>67</v>
      </c>
      <c r="K23" s="114" t="s">
        <v>486</v>
      </c>
      <c r="L23" s="114" t="s">
        <v>718</v>
      </c>
      <c r="M23" s="114">
        <v>1</v>
      </c>
      <c r="N23" s="114">
        <v>0.98</v>
      </c>
      <c r="O23" s="116">
        <v>0</v>
      </c>
    </row>
    <row r="24" spans="2:15" x14ac:dyDescent="0.3">
      <c r="B24" s="117">
        <v>14</v>
      </c>
      <c r="C24" s="114">
        <v>2</v>
      </c>
      <c r="D24" s="114" t="s">
        <v>228</v>
      </c>
      <c r="E24" s="114" t="s">
        <v>224</v>
      </c>
      <c r="F24" s="115">
        <v>5.8206018518518511E-2</v>
      </c>
      <c r="G24" s="114" t="s">
        <v>275</v>
      </c>
      <c r="H24" s="114">
        <v>142</v>
      </c>
      <c r="I24" s="122" t="s">
        <v>379</v>
      </c>
      <c r="J24" s="114" t="s">
        <v>67</v>
      </c>
      <c r="K24" s="114" t="s">
        <v>487</v>
      </c>
      <c r="L24" s="114" t="s">
        <v>716</v>
      </c>
      <c r="M24" s="114">
        <v>1</v>
      </c>
      <c r="N24" s="114">
        <v>0</v>
      </c>
      <c r="O24" s="116">
        <v>0</v>
      </c>
    </row>
    <row r="25" spans="2:15" x14ac:dyDescent="0.3">
      <c r="B25" s="117">
        <v>15</v>
      </c>
      <c r="C25" s="114">
        <v>2</v>
      </c>
      <c r="D25" s="114" t="s">
        <v>167</v>
      </c>
      <c r="E25" s="114" t="s">
        <v>220</v>
      </c>
      <c r="F25" s="115">
        <v>3.9803240740740743E-2</v>
      </c>
      <c r="G25" s="114" t="s">
        <v>276</v>
      </c>
      <c r="H25" s="114">
        <v>45</v>
      </c>
      <c r="I25" s="122" t="s">
        <v>380</v>
      </c>
      <c r="J25" s="114" t="s">
        <v>4</v>
      </c>
      <c r="K25" s="114" t="s">
        <v>488</v>
      </c>
      <c r="L25" s="114" t="s">
        <v>717</v>
      </c>
      <c r="M25" s="114">
        <v>1</v>
      </c>
      <c r="N25" s="114">
        <v>-11.98</v>
      </c>
      <c r="O25" s="116" t="s">
        <v>758</v>
      </c>
    </row>
    <row r="26" spans="2:15" x14ac:dyDescent="0.3">
      <c r="B26" s="117">
        <v>16</v>
      </c>
      <c r="C26" s="114">
        <v>2</v>
      </c>
      <c r="D26" s="114" t="s">
        <v>215</v>
      </c>
      <c r="E26" s="114" t="s">
        <v>216</v>
      </c>
      <c r="F26" s="115">
        <v>4.5405092592592594E-2</v>
      </c>
      <c r="G26" s="114" t="s">
        <v>277</v>
      </c>
      <c r="H26" s="114">
        <v>76</v>
      </c>
      <c r="I26" s="122" t="s">
        <v>381</v>
      </c>
      <c r="J26" s="114" t="s">
        <v>67</v>
      </c>
      <c r="K26" s="114" t="s">
        <v>489</v>
      </c>
      <c r="L26" s="114" t="s">
        <v>715</v>
      </c>
      <c r="M26" s="114">
        <v>1</v>
      </c>
      <c r="N26" s="114">
        <v>0</v>
      </c>
      <c r="O26" s="116">
        <v>0.1</v>
      </c>
    </row>
    <row r="27" spans="2:15" x14ac:dyDescent="0.3">
      <c r="B27" s="117">
        <v>17</v>
      </c>
      <c r="C27" s="114">
        <v>3</v>
      </c>
      <c r="D27" s="114" t="s">
        <v>216</v>
      </c>
      <c r="E27" s="114" t="s">
        <v>227</v>
      </c>
      <c r="F27" s="115">
        <v>4.0393518518518516E-2</v>
      </c>
      <c r="G27" s="114" t="s">
        <v>278</v>
      </c>
      <c r="H27" s="114">
        <v>60</v>
      </c>
      <c r="I27" s="122" t="s">
        <v>382</v>
      </c>
      <c r="J27" s="114" t="s">
        <v>3</v>
      </c>
      <c r="K27" s="114" t="s">
        <v>490</v>
      </c>
      <c r="L27" s="114" t="s">
        <v>717</v>
      </c>
      <c r="M27" s="114">
        <v>1</v>
      </c>
      <c r="N27" s="114" t="s">
        <v>727</v>
      </c>
      <c r="O27" s="116">
        <v>26.06</v>
      </c>
    </row>
    <row r="28" spans="2:15" x14ac:dyDescent="0.3">
      <c r="B28" s="117">
        <v>18</v>
      </c>
      <c r="C28" s="114">
        <v>3</v>
      </c>
      <c r="D28" s="114" t="s">
        <v>220</v>
      </c>
      <c r="E28" s="114" t="s">
        <v>215</v>
      </c>
      <c r="F28" s="115">
        <v>4.4699074074074079E-2</v>
      </c>
      <c r="G28" s="114" t="s">
        <v>279</v>
      </c>
      <c r="H28" s="114">
        <v>57</v>
      </c>
      <c r="I28" s="122" t="s">
        <v>383</v>
      </c>
      <c r="J28" s="114" t="s">
        <v>4</v>
      </c>
      <c r="K28" s="114" t="s">
        <v>491</v>
      </c>
      <c r="L28" s="114" t="s">
        <v>717</v>
      </c>
      <c r="M28" s="114">
        <v>1</v>
      </c>
      <c r="N28" s="114">
        <v>-18.670000000000002</v>
      </c>
      <c r="O28" s="116" t="s">
        <v>759</v>
      </c>
    </row>
    <row r="29" spans="2:15" x14ac:dyDescent="0.3">
      <c r="B29" s="117">
        <v>19</v>
      </c>
      <c r="C29" s="114">
        <v>3</v>
      </c>
      <c r="D29" s="114" t="s">
        <v>224</v>
      </c>
      <c r="E29" s="114" t="s">
        <v>167</v>
      </c>
      <c r="F29" s="115">
        <v>4.5844907407407404E-2</v>
      </c>
      <c r="G29" s="114" t="s">
        <v>280</v>
      </c>
      <c r="H29" s="114">
        <v>70</v>
      </c>
      <c r="I29" s="122" t="s">
        <v>384</v>
      </c>
      <c r="J29" s="114" t="s">
        <v>4</v>
      </c>
      <c r="K29" s="114" t="s">
        <v>492</v>
      </c>
      <c r="L29" s="114" t="s">
        <v>719</v>
      </c>
      <c r="M29" s="114">
        <v>1</v>
      </c>
      <c r="N29" s="114">
        <v>1.54</v>
      </c>
      <c r="O29" s="116">
        <v>0.83</v>
      </c>
    </row>
    <row r="30" spans="2:15" x14ac:dyDescent="0.3">
      <c r="B30" s="117">
        <v>20</v>
      </c>
      <c r="C30" s="114">
        <v>3</v>
      </c>
      <c r="D30" s="114" t="s">
        <v>222</v>
      </c>
      <c r="E30" s="114" t="s">
        <v>228</v>
      </c>
      <c r="F30" s="115">
        <v>4.5520833333333337E-2</v>
      </c>
      <c r="G30" s="114" t="s">
        <v>281</v>
      </c>
      <c r="H30" s="114">
        <v>63</v>
      </c>
      <c r="I30" s="122" t="s">
        <v>384</v>
      </c>
      <c r="J30" s="114" t="s">
        <v>3</v>
      </c>
      <c r="K30" s="114" t="s">
        <v>493</v>
      </c>
      <c r="L30" s="114" t="s">
        <v>720</v>
      </c>
      <c r="M30" s="114">
        <v>1</v>
      </c>
      <c r="N30" s="114" t="s">
        <v>728</v>
      </c>
      <c r="O30" s="116" t="s">
        <v>760</v>
      </c>
    </row>
    <row r="31" spans="2:15" x14ac:dyDescent="0.3">
      <c r="B31" s="117">
        <v>21</v>
      </c>
      <c r="C31" s="114">
        <v>3</v>
      </c>
      <c r="D31" s="114" t="s">
        <v>217</v>
      </c>
      <c r="E31" s="114" t="s">
        <v>226</v>
      </c>
      <c r="F31" s="115">
        <v>4.445601851851852E-2</v>
      </c>
      <c r="G31" s="114" t="s">
        <v>282</v>
      </c>
      <c r="H31" s="114">
        <v>84</v>
      </c>
      <c r="I31" s="122" t="s">
        <v>385</v>
      </c>
      <c r="J31" s="114" t="s">
        <v>67</v>
      </c>
      <c r="K31" s="114" t="s">
        <v>494</v>
      </c>
      <c r="L31" s="114" t="s">
        <v>716</v>
      </c>
      <c r="M31" s="114">
        <v>1</v>
      </c>
      <c r="N31" s="114">
        <v>0</v>
      </c>
      <c r="O31" s="116">
        <v>0</v>
      </c>
    </row>
    <row r="32" spans="2:15" x14ac:dyDescent="0.3">
      <c r="B32" s="117">
        <v>22</v>
      </c>
      <c r="C32" s="114">
        <v>3</v>
      </c>
      <c r="D32" s="114" t="s">
        <v>225</v>
      </c>
      <c r="E32" s="114" t="s">
        <v>221</v>
      </c>
      <c r="F32" s="115">
        <v>4.5601851851851859E-2</v>
      </c>
      <c r="G32" s="114" t="s">
        <v>283</v>
      </c>
      <c r="H32" s="114">
        <v>71</v>
      </c>
      <c r="I32" s="122" t="s">
        <v>386</v>
      </c>
      <c r="J32" s="114" t="s">
        <v>4</v>
      </c>
      <c r="K32" s="114" t="s">
        <v>495</v>
      </c>
      <c r="L32" s="114" t="s">
        <v>717</v>
      </c>
      <c r="M32" s="114">
        <v>1</v>
      </c>
      <c r="N32" s="114">
        <v>-35.68</v>
      </c>
      <c r="O32" s="116" t="s">
        <v>761</v>
      </c>
    </row>
    <row r="33" spans="2:15" x14ac:dyDescent="0.3">
      <c r="B33" s="117">
        <v>23</v>
      </c>
      <c r="C33" s="114">
        <v>3</v>
      </c>
      <c r="D33" s="114" t="s">
        <v>223</v>
      </c>
      <c r="E33" s="114" t="s">
        <v>219</v>
      </c>
      <c r="F33" s="115">
        <v>4.2650462962962959E-2</v>
      </c>
      <c r="G33" s="114" t="s">
        <v>284</v>
      </c>
      <c r="H33" s="114">
        <v>52</v>
      </c>
      <c r="I33" s="122" t="s">
        <v>387</v>
      </c>
      <c r="J33" s="114" t="s">
        <v>67</v>
      </c>
      <c r="K33" s="114" t="s">
        <v>496</v>
      </c>
      <c r="L33" s="114" t="s">
        <v>716</v>
      </c>
      <c r="M33" s="114">
        <v>1</v>
      </c>
      <c r="N33" s="114">
        <v>0.05</v>
      </c>
      <c r="O33" s="116">
        <v>0</v>
      </c>
    </row>
    <row r="34" spans="2:15" x14ac:dyDescent="0.3">
      <c r="B34" s="117">
        <v>24</v>
      </c>
      <c r="C34" s="114">
        <v>3</v>
      </c>
      <c r="D34" s="114" t="s">
        <v>218</v>
      </c>
      <c r="E34" s="114" t="s">
        <v>229</v>
      </c>
      <c r="F34" s="115">
        <v>4.701388888888889E-2</v>
      </c>
      <c r="G34" s="114" t="s">
        <v>285</v>
      </c>
      <c r="H34" s="114">
        <v>71</v>
      </c>
      <c r="I34" s="122" t="s">
        <v>388</v>
      </c>
      <c r="J34" s="114" t="s">
        <v>3</v>
      </c>
      <c r="K34" s="114" t="s">
        <v>497</v>
      </c>
      <c r="L34" s="114" t="s">
        <v>717</v>
      </c>
      <c r="M34" s="114">
        <v>1</v>
      </c>
      <c r="N34" s="114">
        <v>11.11</v>
      </c>
      <c r="O34" s="116">
        <v>11.15</v>
      </c>
    </row>
    <row r="35" spans="2:15" x14ac:dyDescent="0.3">
      <c r="B35" s="117">
        <v>25</v>
      </c>
      <c r="C35" s="114">
        <v>4</v>
      </c>
      <c r="D35" s="114" t="s">
        <v>227</v>
      </c>
      <c r="E35" s="114" t="s">
        <v>229</v>
      </c>
      <c r="F35" s="115">
        <v>4.6006944444444448E-2</v>
      </c>
      <c r="G35" s="114" t="s">
        <v>286</v>
      </c>
      <c r="H35" s="114">
        <v>65</v>
      </c>
      <c r="I35" s="122" t="s">
        <v>389</v>
      </c>
      <c r="J35" s="114" t="s">
        <v>3</v>
      </c>
      <c r="K35" s="114" t="s">
        <v>498</v>
      </c>
      <c r="L35" s="114" t="s">
        <v>717</v>
      </c>
      <c r="M35" s="114">
        <v>1</v>
      </c>
      <c r="N35" s="114" t="s">
        <v>729</v>
      </c>
      <c r="O35" s="116" t="s">
        <v>762</v>
      </c>
    </row>
    <row r="36" spans="2:15" x14ac:dyDescent="0.3">
      <c r="B36" s="117">
        <v>26</v>
      </c>
      <c r="C36" s="114">
        <v>4</v>
      </c>
      <c r="D36" s="114" t="s">
        <v>219</v>
      </c>
      <c r="E36" s="114" t="s">
        <v>218</v>
      </c>
      <c r="F36" s="115">
        <v>3.7939814814814815E-2</v>
      </c>
      <c r="G36" s="114" t="s">
        <v>287</v>
      </c>
      <c r="H36" s="114">
        <v>39</v>
      </c>
      <c r="I36" s="122" t="s">
        <v>390</v>
      </c>
      <c r="J36" s="114" t="s">
        <v>67</v>
      </c>
      <c r="K36" s="114" t="s">
        <v>499</v>
      </c>
      <c r="L36" s="114" t="s">
        <v>715</v>
      </c>
      <c r="M36" s="114">
        <v>1</v>
      </c>
      <c r="N36" s="114">
        <v>0</v>
      </c>
      <c r="O36" s="116">
        <v>0</v>
      </c>
    </row>
    <row r="37" spans="2:15" x14ac:dyDescent="0.3">
      <c r="B37" s="117">
        <v>27</v>
      </c>
      <c r="C37" s="114">
        <v>4</v>
      </c>
      <c r="D37" s="114" t="s">
        <v>221</v>
      </c>
      <c r="E37" s="114" t="s">
        <v>223</v>
      </c>
      <c r="F37" s="115">
        <v>4.4907407407407403E-2</v>
      </c>
      <c r="G37" s="114" t="s">
        <v>288</v>
      </c>
      <c r="H37" s="114">
        <v>74</v>
      </c>
      <c r="I37" s="122" t="s">
        <v>391</v>
      </c>
      <c r="J37" s="114" t="s">
        <v>67</v>
      </c>
      <c r="K37" s="114" t="s">
        <v>500</v>
      </c>
      <c r="L37" s="114" t="s">
        <v>718</v>
      </c>
      <c r="M37" s="114">
        <v>1</v>
      </c>
      <c r="N37" s="114">
        <v>0</v>
      </c>
      <c r="O37" s="116">
        <v>0</v>
      </c>
    </row>
    <row r="38" spans="2:15" x14ac:dyDescent="0.3">
      <c r="B38" s="117">
        <v>28</v>
      </c>
      <c r="C38" s="114">
        <v>4</v>
      </c>
      <c r="D38" s="114" t="s">
        <v>226</v>
      </c>
      <c r="E38" s="114" t="s">
        <v>225</v>
      </c>
      <c r="F38" s="115">
        <v>3.6689814814814821E-2</v>
      </c>
      <c r="G38" s="114" t="s">
        <v>289</v>
      </c>
      <c r="H38" s="114">
        <v>54</v>
      </c>
      <c r="I38" s="122" t="s">
        <v>392</v>
      </c>
      <c r="J38" s="114" t="s">
        <v>4</v>
      </c>
      <c r="K38" s="114" t="s">
        <v>501</v>
      </c>
      <c r="L38" s="114" t="s">
        <v>717</v>
      </c>
      <c r="M38" s="114">
        <v>1</v>
      </c>
      <c r="N38" s="114">
        <v>-14.37</v>
      </c>
      <c r="O38" s="116">
        <v>-38.29</v>
      </c>
    </row>
    <row r="39" spans="2:15" x14ac:dyDescent="0.3">
      <c r="B39" s="117">
        <v>29</v>
      </c>
      <c r="C39" s="114">
        <v>4</v>
      </c>
      <c r="D39" s="114" t="s">
        <v>228</v>
      </c>
      <c r="E39" s="114" t="s">
        <v>217</v>
      </c>
      <c r="F39" s="115">
        <v>4.5474537037037042E-2</v>
      </c>
      <c r="G39" s="114" t="s">
        <v>290</v>
      </c>
      <c r="H39" s="114">
        <v>67</v>
      </c>
      <c r="I39" s="122" t="s">
        <v>393</v>
      </c>
      <c r="J39" s="114" t="s">
        <v>67</v>
      </c>
      <c r="K39" s="114" t="s">
        <v>502</v>
      </c>
      <c r="L39" s="114" t="s">
        <v>718</v>
      </c>
      <c r="M39" s="114">
        <v>1</v>
      </c>
      <c r="N39" s="114">
        <v>0</v>
      </c>
      <c r="O39" s="116">
        <v>-1.28</v>
      </c>
    </row>
    <row r="40" spans="2:15" x14ac:dyDescent="0.3">
      <c r="B40" s="117">
        <v>30</v>
      </c>
      <c r="C40" s="114">
        <v>4</v>
      </c>
      <c r="D40" s="114" t="s">
        <v>167</v>
      </c>
      <c r="E40" s="114" t="s">
        <v>222</v>
      </c>
      <c r="F40" s="115">
        <v>4.7743055555555552E-2</v>
      </c>
      <c r="G40" s="114" t="s">
        <v>291</v>
      </c>
      <c r="H40" s="114">
        <v>79</v>
      </c>
      <c r="I40" s="122" t="s">
        <v>394</v>
      </c>
      <c r="J40" s="114" t="s">
        <v>4</v>
      </c>
      <c r="K40" s="114" t="s">
        <v>503</v>
      </c>
      <c r="L40" s="114" t="s">
        <v>717</v>
      </c>
      <c r="M40" s="114">
        <v>1</v>
      </c>
      <c r="N40" s="114">
        <v>-14.07</v>
      </c>
      <c r="O40" s="116" t="s">
        <v>763</v>
      </c>
    </row>
    <row r="41" spans="2:15" x14ac:dyDescent="0.3">
      <c r="B41" s="117">
        <v>31</v>
      </c>
      <c r="C41" s="114">
        <v>4</v>
      </c>
      <c r="D41" s="114" t="s">
        <v>215</v>
      </c>
      <c r="E41" s="114" t="s">
        <v>224</v>
      </c>
      <c r="F41" s="115">
        <v>4.2847222222222224E-2</v>
      </c>
      <c r="G41" s="114" t="s">
        <v>292</v>
      </c>
      <c r="H41" s="114">
        <v>48</v>
      </c>
      <c r="I41" s="122" t="s">
        <v>395</v>
      </c>
      <c r="J41" s="114" t="s">
        <v>3</v>
      </c>
      <c r="K41" s="114" t="s">
        <v>504</v>
      </c>
      <c r="L41" s="114" t="s">
        <v>717</v>
      </c>
      <c r="M41" s="114">
        <v>1</v>
      </c>
      <c r="N41" s="114" t="s">
        <v>730</v>
      </c>
      <c r="O41" s="116">
        <v>150</v>
      </c>
    </row>
    <row r="42" spans="2:15" x14ac:dyDescent="0.3">
      <c r="B42" s="117">
        <v>32</v>
      </c>
      <c r="C42" s="114">
        <v>4</v>
      </c>
      <c r="D42" s="114" t="s">
        <v>216</v>
      </c>
      <c r="E42" s="114" t="s">
        <v>220</v>
      </c>
      <c r="F42" s="115">
        <v>4.3587962962962967E-2</v>
      </c>
      <c r="G42" s="114" t="s">
        <v>293</v>
      </c>
      <c r="H42" s="114">
        <v>61</v>
      </c>
      <c r="I42" s="122" t="s">
        <v>396</v>
      </c>
      <c r="J42" s="114" t="s">
        <v>3</v>
      </c>
      <c r="K42" s="114" t="s">
        <v>505</v>
      </c>
      <c r="L42" s="114" t="s">
        <v>718</v>
      </c>
      <c r="M42" s="114">
        <v>1</v>
      </c>
      <c r="N42" s="114">
        <v>6.15</v>
      </c>
      <c r="O42" s="116" t="s">
        <v>764</v>
      </c>
    </row>
    <row r="43" spans="2:15" x14ac:dyDescent="0.3">
      <c r="B43" s="117">
        <v>33</v>
      </c>
      <c r="C43" s="114">
        <v>5</v>
      </c>
      <c r="D43" s="114" t="s">
        <v>220</v>
      </c>
      <c r="E43" s="114" t="s">
        <v>227</v>
      </c>
      <c r="F43" s="115">
        <v>4.4351851851851858E-2</v>
      </c>
      <c r="G43" s="114" t="s">
        <v>294</v>
      </c>
      <c r="H43" s="114">
        <v>59</v>
      </c>
      <c r="I43" s="122" t="s">
        <v>384</v>
      </c>
      <c r="J43" s="114" t="s">
        <v>3</v>
      </c>
      <c r="K43" s="114" t="s">
        <v>506</v>
      </c>
      <c r="L43" s="114" t="s">
        <v>717</v>
      </c>
      <c r="M43" s="114">
        <v>1</v>
      </c>
      <c r="N43" s="114" t="s">
        <v>731</v>
      </c>
      <c r="O43" s="116">
        <v>20.92</v>
      </c>
    </row>
    <row r="44" spans="2:15" x14ac:dyDescent="0.3">
      <c r="B44" s="117">
        <v>34</v>
      </c>
      <c r="C44" s="114">
        <v>5</v>
      </c>
      <c r="D44" s="114" t="s">
        <v>224</v>
      </c>
      <c r="E44" s="114" t="s">
        <v>216</v>
      </c>
      <c r="F44" s="115">
        <v>4.8425925925925928E-2</v>
      </c>
      <c r="G44" s="114" t="s">
        <v>295</v>
      </c>
      <c r="H44" s="114">
        <v>89</v>
      </c>
      <c r="I44" s="122" t="s">
        <v>397</v>
      </c>
      <c r="J44" s="114" t="s">
        <v>4</v>
      </c>
      <c r="K44" s="114" t="s">
        <v>507</v>
      </c>
      <c r="L44" s="114" t="s">
        <v>718</v>
      </c>
      <c r="M44" s="114">
        <v>1</v>
      </c>
      <c r="N44" s="114">
        <v>-150</v>
      </c>
      <c r="O44" s="116" t="s">
        <v>765</v>
      </c>
    </row>
    <row r="45" spans="2:15" x14ac:dyDescent="0.3">
      <c r="B45" s="117">
        <v>35</v>
      </c>
      <c r="C45" s="114">
        <v>5</v>
      </c>
      <c r="D45" s="114" t="s">
        <v>222</v>
      </c>
      <c r="E45" s="114" t="s">
        <v>215</v>
      </c>
      <c r="F45" s="115">
        <v>4.6469907407407411E-2</v>
      </c>
      <c r="G45" s="114" t="s">
        <v>296</v>
      </c>
      <c r="H45" s="114">
        <v>73</v>
      </c>
      <c r="I45" s="122" t="s">
        <v>384</v>
      </c>
      <c r="J45" s="114" t="s">
        <v>67</v>
      </c>
      <c r="K45" s="114" t="s">
        <v>508</v>
      </c>
      <c r="L45" s="114" t="s">
        <v>716</v>
      </c>
      <c r="M45" s="114">
        <v>1</v>
      </c>
      <c r="N45" s="114">
        <v>0</v>
      </c>
      <c r="O45" s="116">
        <v>0</v>
      </c>
    </row>
    <row r="46" spans="2:15" x14ac:dyDescent="0.3">
      <c r="B46" s="117">
        <v>36</v>
      </c>
      <c r="C46" s="114">
        <v>5</v>
      </c>
      <c r="D46" s="114" t="s">
        <v>217</v>
      </c>
      <c r="E46" s="114" t="s">
        <v>167</v>
      </c>
      <c r="F46" s="115">
        <v>3.9930555555555559E-2</v>
      </c>
      <c r="G46" s="114" t="s">
        <v>297</v>
      </c>
      <c r="H46" s="114">
        <v>60</v>
      </c>
      <c r="I46" s="122" t="s">
        <v>398</v>
      </c>
      <c r="J46" s="114" t="s">
        <v>3</v>
      </c>
      <c r="K46" s="114" t="s">
        <v>509</v>
      </c>
      <c r="L46" s="114" t="s">
        <v>717</v>
      </c>
      <c r="M46" s="114">
        <v>1</v>
      </c>
      <c r="N46" s="114" t="s">
        <v>732</v>
      </c>
      <c r="O46" s="116" t="s">
        <v>766</v>
      </c>
    </row>
    <row r="47" spans="2:15" x14ac:dyDescent="0.3">
      <c r="B47" s="117">
        <v>37</v>
      </c>
      <c r="C47" s="114">
        <v>5</v>
      </c>
      <c r="D47" s="114" t="s">
        <v>225</v>
      </c>
      <c r="E47" s="114" t="s">
        <v>228</v>
      </c>
      <c r="F47" s="115">
        <v>4.4525462962962968E-2</v>
      </c>
      <c r="G47" s="114" t="s">
        <v>298</v>
      </c>
      <c r="H47" s="114">
        <v>55</v>
      </c>
      <c r="I47" s="122" t="s">
        <v>384</v>
      </c>
      <c r="J47" s="114" t="s">
        <v>3</v>
      </c>
      <c r="K47" s="114" t="s">
        <v>510</v>
      </c>
      <c r="L47" s="114" t="s">
        <v>717</v>
      </c>
      <c r="M47" s="114">
        <v>1</v>
      </c>
      <c r="N47" s="114" t="s">
        <v>732</v>
      </c>
      <c r="O47" s="116">
        <v>33.93</v>
      </c>
    </row>
    <row r="48" spans="2:15" x14ac:dyDescent="0.3">
      <c r="B48" s="117">
        <v>38</v>
      </c>
      <c r="C48" s="114">
        <v>5</v>
      </c>
      <c r="D48" s="114" t="s">
        <v>223</v>
      </c>
      <c r="E48" s="114" t="s">
        <v>226</v>
      </c>
      <c r="F48" s="115">
        <v>3.8877314814814816E-2</v>
      </c>
      <c r="G48" s="114" t="s">
        <v>299</v>
      </c>
      <c r="H48" s="114">
        <v>55</v>
      </c>
      <c r="I48" s="122" t="s">
        <v>399</v>
      </c>
      <c r="J48" s="114" t="s">
        <v>3</v>
      </c>
      <c r="K48" s="114" t="s">
        <v>511</v>
      </c>
      <c r="L48" s="114" t="s">
        <v>718</v>
      </c>
      <c r="M48" s="114">
        <v>1</v>
      </c>
      <c r="N48" s="114">
        <v>44.66</v>
      </c>
      <c r="O48" s="116">
        <v>6.76</v>
      </c>
    </row>
    <row r="49" spans="2:15" x14ac:dyDescent="0.3">
      <c r="B49" s="117">
        <v>39</v>
      </c>
      <c r="C49" s="114">
        <v>5</v>
      </c>
      <c r="D49" s="114" t="s">
        <v>218</v>
      </c>
      <c r="E49" s="114" t="s">
        <v>221</v>
      </c>
      <c r="F49" s="115">
        <v>5.2650462962962961E-2</v>
      </c>
      <c r="G49" s="114" t="s">
        <v>300</v>
      </c>
      <c r="H49" s="114">
        <v>110</v>
      </c>
      <c r="I49" s="122" t="s">
        <v>400</v>
      </c>
      <c r="J49" s="114" t="s">
        <v>67</v>
      </c>
      <c r="K49" s="114" t="s">
        <v>512</v>
      </c>
      <c r="L49" s="114" t="s">
        <v>716</v>
      </c>
      <c r="M49" s="114">
        <v>1</v>
      </c>
      <c r="N49" s="114">
        <v>0</v>
      </c>
      <c r="O49" s="116">
        <v>0.01</v>
      </c>
    </row>
    <row r="50" spans="2:15" x14ac:dyDescent="0.3">
      <c r="B50" s="117">
        <v>40</v>
      </c>
      <c r="C50" s="114">
        <v>5</v>
      </c>
      <c r="D50" s="114" t="s">
        <v>229</v>
      </c>
      <c r="E50" s="114" t="s">
        <v>219</v>
      </c>
      <c r="F50" s="115">
        <v>4.0960648148148149E-2</v>
      </c>
      <c r="G50" s="114" t="s">
        <v>301</v>
      </c>
      <c r="H50" s="114">
        <v>45</v>
      </c>
      <c r="I50" s="122" t="s">
        <v>401</v>
      </c>
      <c r="J50" s="114" t="s">
        <v>67</v>
      </c>
      <c r="K50" s="114" t="s">
        <v>513</v>
      </c>
      <c r="L50" s="114" t="s">
        <v>716</v>
      </c>
      <c r="M50" s="114">
        <v>1</v>
      </c>
      <c r="N50" s="114">
        <v>0</v>
      </c>
      <c r="O50" s="116">
        <v>0</v>
      </c>
    </row>
    <row r="51" spans="2:15" x14ac:dyDescent="0.3">
      <c r="B51" s="117">
        <v>41</v>
      </c>
      <c r="C51" s="114">
        <v>6</v>
      </c>
      <c r="D51" s="114" t="s">
        <v>227</v>
      </c>
      <c r="E51" s="114" t="s">
        <v>219</v>
      </c>
      <c r="F51" s="115">
        <v>3.888888888888889E-2</v>
      </c>
      <c r="G51" s="114" t="s">
        <v>302</v>
      </c>
      <c r="H51" s="114">
        <v>60</v>
      </c>
      <c r="I51" s="122" t="s">
        <v>402</v>
      </c>
      <c r="J51" s="114" t="s">
        <v>3</v>
      </c>
      <c r="K51" s="114" t="s">
        <v>514</v>
      </c>
      <c r="L51" s="114" t="s">
        <v>720</v>
      </c>
      <c r="M51" s="114">
        <v>1</v>
      </c>
      <c r="N51" s="114" t="s">
        <v>733</v>
      </c>
      <c r="O51" s="116" t="s">
        <v>728</v>
      </c>
    </row>
    <row r="52" spans="2:15" x14ac:dyDescent="0.3">
      <c r="B52" s="117">
        <v>42</v>
      </c>
      <c r="C52" s="114">
        <v>6</v>
      </c>
      <c r="D52" s="114" t="s">
        <v>221</v>
      </c>
      <c r="E52" s="114" t="s">
        <v>229</v>
      </c>
      <c r="F52" s="115">
        <v>4.4016203703703703E-2</v>
      </c>
      <c r="G52" s="114" t="s">
        <v>303</v>
      </c>
      <c r="H52" s="114">
        <v>58</v>
      </c>
      <c r="I52" s="122" t="s">
        <v>403</v>
      </c>
      <c r="J52" s="114" t="s">
        <v>3</v>
      </c>
      <c r="K52" s="114" t="s">
        <v>515</v>
      </c>
      <c r="L52" s="114" t="s">
        <v>717</v>
      </c>
      <c r="M52" s="114">
        <v>1</v>
      </c>
      <c r="N52" s="114" t="s">
        <v>729</v>
      </c>
      <c r="O52" s="116" t="s">
        <v>767</v>
      </c>
    </row>
    <row r="53" spans="2:15" x14ac:dyDescent="0.3">
      <c r="B53" s="117">
        <v>43</v>
      </c>
      <c r="C53" s="114">
        <v>6</v>
      </c>
      <c r="D53" s="114" t="s">
        <v>226</v>
      </c>
      <c r="E53" s="114" t="s">
        <v>218</v>
      </c>
      <c r="F53" s="115">
        <v>4.5810185185185183E-2</v>
      </c>
      <c r="G53" s="114" t="s">
        <v>283</v>
      </c>
      <c r="H53" s="114">
        <v>72</v>
      </c>
      <c r="I53" s="122" t="s">
        <v>374</v>
      </c>
      <c r="J53" s="114" t="s">
        <v>4</v>
      </c>
      <c r="K53" s="114" t="s">
        <v>516</v>
      </c>
      <c r="L53" s="114" t="s">
        <v>717</v>
      </c>
      <c r="M53" s="114">
        <v>1</v>
      </c>
      <c r="N53" s="114" t="s">
        <v>734</v>
      </c>
      <c r="O53" s="116">
        <v>-327.42</v>
      </c>
    </row>
    <row r="54" spans="2:15" x14ac:dyDescent="0.3">
      <c r="B54" s="117">
        <v>44</v>
      </c>
      <c r="C54" s="114">
        <v>6</v>
      </c>
      <c r="D54" s="114" t="s">
        <v>228</v>
      </c>
      <c r="E54" s="114" t="s">
        <v>223</v>
      </c>
      <c r="F54" s="115">
        <v>4.4444444444444446E-2</v>
      </c>
      <c r="G54" s="114" t="s">
        <v>304</v>
      </c>
      <c r="H54" s="114">
        <v>58</v>
      </c>
      <c r="I54" s="122" t="s">
        <v>404</v>
      </c>
      <c r="J54" s="114" t="s">
        <v>67</v>
      </c>
      <c r="K54" s="114" t="s">
        <v>517</v>
      </c>
      <c r="L54" s="114" t="s">
        <v>716</v>
      </c>
      <c r="M54" s="114">
        <v>1</v>
      </c>
      <c r="N54" s="114">
        <v>0</v>
      </c>
      <c r="O54" s="116">
        <v>0</v>
      </c>
    </row>
    <row r="55" spans="2:15" x14ac:dyDescent="0.3">
      <c r="B55" s="117">
        <v>45</v>
      </c>
      <c r="C55" s="114">
        <v>6</v>
      </c>
      <c r="D55" s="114" t="s">
        <v>167</v>
      </c>
      <c r="E55" s="114" t="s">
        <v>225</v>
      </c>
      <c r="F55" s="115">
        <v>4.9074074074074076E-2</v>
      </c>
      <c r="G55" s="114" t="s">
        <v>298</v>
      </c>
      <c r="H55" s="114">
        <v>88</v>
      </c>
      <c r="I55" s="122" t="s">
        <v>384</v>
      </c>
      <c r="J55" s="114" t="s">
        <v>4</v>
      </c>
      <c r="K55" s="114" t="s">
        <v>518</v>
      </c>
      <c r="L55" s="114" t="s">
        <v>717</v>
      </c>
      <c r="M55" s="114">
        <v>1</v>
      </c>
      <c r="N55" s="114" t="s">
        <v>735</v>
      </c>
      <c r="O55" s="116" t="s">
        <v>756</v>
      </c>
    </row>
    <row r="56" spans="2:15" x14ac:dyDescent="0.3">
      <c r="B56" s="117">
        <v>46</v>
      </c>
      <c r="C56" s="114">
        <v>6</v>
      </c>
      <c r="D56" s="114" t="s">
        <v>215</v>
      </c>
      <c r="E56" s="114" t="s">
        <v>217</v>
      </c>
      <c r="F56" s="115">
        <v>4.0208333333333332E-2</v>
      </c>
      <c r="G56" s="114" t="s">
        <v>272</v>
      </c>
      <c r="H56" s="114">
        <v>49</v>
      </c>
      <c r="I56" s="122" t="s">
        <v>405</v>
      </c>
      <c r="J56" s="114" t="s">
        <v>67</v>
      </c>
      <c r="K56" s="114" t="s">
        <v>519</v>
      </c>
      <c r="L56" s="114" t="s">
        <v>718</v>
      </c>
      <c r="M56" s="114">
        <v>1</v>
      </c>
      <c r="N56" s="114">
        <v>0</v>
      </c>
      <c r="O56" s="116">
        <v>0</v>
      </c>
    </row>
    <row r="57" spans="2:15" x14ac:dyDescent="0.3">
      <c r="B57" s="117">
        <v>47</v>
      </c>
      <c r="C57" s="114">
        <v>6</v>
      </c>
      <c r="D57" s="114" t="s">
        <v>216</v>
      </c>
      <c r="E57" s="114" t="s">
        <v>222</v>
      </c>
      <c r="F57" s="115">
        <v>4.2152777777777782E-2</v>
      </c>
      <c r="G57" s="114" t="s">
        <v>294</v>
      </c>
      <c r="H57" s="114">
        <v>69</v>
      </c>
      <c r="I57" s="122" t="s">
        <v>384</v>
      </c>
      <c r="J57" s="114" t="s">
        <v>67</v>
      </c>
      <c r="K57" s="114" t="s">
        <v>520</v>
      </c>
      <c r="L57" s="114" t="s">
        <v>718</v>
      </c>
      <c r="M57" s="114">
        <v>1</v>
      </c>
      <c r="N57" s="114">
        <v>2.34</v>
      </c>
      <c r="O57" s="116">
        <v>0</v>
      </c>
    </row>
    <row r="58" spans="2:15" x14ac:dyDescent="0.3">
      <c r="B58" s="117">
        <v>48</v>
      </c>
      <c r="C58" s="114">
        <v>6</v>
      </c>
      <c r="D58" s="114" t="s">
        <v>220</v>
      </c>
      <c r="E58" s="114" t="s">
        <v>224</v>
      </c>
      <c r="F58" s="115">
        <v>4.8333333333333332E-2</v>
      </c>
      <c r="G58" s="114" t="s">
        <v>300</v>
      </c>
      <c r="H58" s="114">
        <v>71</v>
      </c>
      <c r="I58" s="122" t="s">
        <v>406</v>
      </c>
      <c r="J58" s="114" t="s">
        <v>3</v>
      </c>
      <c r="K58" s="114" t="s">
        <v>521</v>
      </c>
      <c r="L58" s="114" t="s">
        <v>717</v>
      </c>
      <c r="M58" s="114">
        <v>1</v>
      </c>
      <c r="N58" s="114">
        <v>36.369999999999997</v>
      </c>
      <c r="O58" s="116">
        <v>19.34</v>
      </c>
    </row>
    <row r="59" spans="2:15" x14ac:dyDescent="0.3">
      <c r="B59" s="117">
        <v>49</v>
      </c>
      <c r="C59" s="114">
        <v>7</v>
      </c>
      <c r="D59" s="114" t="s">
        <v>224</v>
      </c>
      <c r="E59" s="114" t="s">
        <v>227</v>
      </c>
      <c r="F59" s="115">
        <v>5.5694444444444442E-2</v>
      </c>
      <c r="G59" s="114" t="s">
        <v>263</v>
      </c>
      <c r="H59" s="114">
        <v>121</v>
      </c>
      <c r="I59" s="122" t="s">
        <v>407</v>
      </c>
      <c r="J59" s="114" t="s">
        <v>3</v>
      </c>
      <c r="K59" s="114" t="s">
        <v>522</v>
      </c>
      <c r="L59" s="114" t="s">
        <v>717</v>
      </c>
      <c r="M59" s="114">
        <v>1</v>
      </c>
      <c r="N59" s="114">
        <v>25.87</v>
      </c>
      <c r="O59" s="116">
        <v>22.97</v>
      </c>
    </row>
    <row r="60" spans="2:15" x14ac:dyDescent="0.3">
      <c r="B60" s="117">
        <v>50</v>
      </c>
      <c r="C60" s="114">
        <v>7</v>
      </c>
      <c r="D60" s="114" t="s">
        <v>222</v>
      </c>
      <c r="E60" s="114" t="s">
        <v>220</v>
      </c>
      <c r="F60" s="115">
        <v>5.4525462962962963E-2</v>
      </c>
      <c r="G60" s="114" t="s">
        <v>305</v>
      </c>
      <c r="H60" s="114">
        <v>117</v>
      </c>
      <c r="I60" s="122" t="s">
        <v>408</v>
      </c>
      <c r="J60" s="114" t="s">
        <v>67</v>
      </c>
      <c r="K60" s="114" t="s">
        <v>523</v>
      </c>
      <c r="L60" s="114" t="s">
        <v>714</v>
      </c>
      <c r="M60" s="114">
        <v>1</v>
      </c>
      <c r="N60" s="114">
        <v>0</v>
      </c>
      <c r="O60" s="116">
        <v>-0.6</v>
      </c>
    </row>
    <row r="61" spans="2:15" x14ac:dyDescent="0.3">
      <c r="B61" s="117">
        <v>51</v>
      </c>
      <c r="C61" s="114">
        <v>7</v>
      </c>
      <c r="D61" s="114" t="s">
        <v>217</v>
      </c>
      <c r="E61" s="114" t="s">
        <v>216</v>
      </c>
      <c r="F61" s="115">
        <v>3.4641203703703702E-2</v>
      </c>
      <c r="G61" s="114" t="s">
        <v>306</v>
      </c>
      <c r="H61" s="114">
        <v>57</v>
      </c>
      <c r="I61" s="122" t="s">
        <v>409</v>
      </c>
      <c r="J61" s="114" t="s">
        <v>67</v>
      </c>
      <c r="K61" s="114" t="s">
        <v>524</v>
      </c>
      <c r="L61" s="114" t="s">
        <v>718</v>
      </c>
      <c r="M61" s="114">
        <v>1</v>
      </c>
      <c r="N61" s="114">
        <v>0</v>
      </c>
      <c r="O61" s="116">
        <v>0.06</v>
      </c>
    </row>
    <row r="62" spans="2:15" x14ac:dyDescent="0.3">
      <c r="B62" s="117">
        <v>52</v>
      </c>
      <c r="C62" s="114">
        <v>7</v>
      </c>
      <c r="D62" s="114" t="s">
        <v>225</v>
      </c>
      <c r="E62" s="114" t="s">
        <v>215</v>
      </c>
      <c r="F62" s="115">
        <v>4.2141203703703702E-2</v>
      </c>
      <c r="G62" s="114" t="s">
        <v>307</v>
      </c>
      <c r="H62" s="114">
        <v>59</v>
      </c>
      <c r="I62" s="122" t="s">
        <v>410</v>
      </c>
      <c r="J62" s="114" t="s">
        <v>67</v>
      </c>
      <c r="K62" s="114" t="s">
        <v>525</v>
      </c>
      <c r="L62" s="114" t="s">
        <v>718</v>
      </c>
      <c r="M62" s="114">
        <v>1</v>
      </c>
      <c r="N62" s="114">
        <v>0</v>
      </c>
      <c r="O62" s="116">
        <v>0</v>
      </c>
    </row>
    <row r="63" spans="2:15" x14ac:dyDescent="0.3">
      <c r="B63" s="117">
        <v>53</v>
      </c>
      <c r="C63" s="114">
        <v>7</v>
      </c>
      <c r="D63" s="114" t="s">
        <v>223</v>
      </c>
      <c r="E63" s="114" t="s">
        <v>167</v>
      </c>
      <c r="F63" s="115">
        <v>4.0451388888888891E-2</v>
      </c>
      <c r="G63" s="114" t="s">
        <v>308</v>
      </c>
      <c r="H63" s="114">
        <v>57</v>
      </c>
      <c r="I63" s="122" t="s">
        <v>411</v>
      </c>
      <c r="J63" s="114" t="s">
        <v>3</v>
      </c>
      <c r="K63" s="114" t="s">
        <v>526</v>
      </c>
      <c r="L63" s="114" t="s">
        <v>718</v>
      </c>
      <c r="M63" s="114">
        <v>1</v>
      </c>
      <c r="N63" s="114">
        <v>25.01</v>
      </c>
      <c r="O63" s="116">
        <v>2.29</v>
      </c>
    </row>
    <row r="64" spans="2:15" x14ac:dyDescent="0.3">
      <c r="B64" s="117">
        <v>54</v>
      </c>
      <c r="C64" s="114">
        <v>7</v>
      </c>
      <c r="D64" s="114" t="s">
        <v>218</v>
      </c>
      <c r="E64" s="114" t="s">
        <v>228</v>
      </c>
      <c r="F64" s="115">
        <v>3.8124999999999999E-2</v>
      </c>
      <c r="G64" s="114" t="s">
        <v>309</v>
      </c>
      <c r="H64" s="114">
        <v>40</v>
      </c>
      <c r="I64" s="122" t="s">
        <v>412</v>
      </c>
      <c r="J64" s="114" t="s">
        <v>3</v>
      </c>
      <c r="K64" s="114" t="s">
        <v>527</v>
      </c>
      <c r="L64" s="114" t="s">
        <v>717</v>
      </c>
      <c r="M64" s="114">
        <v>1</v>
      </c>
      <c r="N64" s="114">
        <v>16.079999999999998</v>
      </c>
      <c r="O64" s="116">
        <v>25.81</v>
      </c>
    </row>
    <row r="65" spans="2:15" x14ac:dyDescent="0.3">
      <c r="B65" s="117">
        <v>55</v>
      </c>
      <c r="C65" s="114">
        <v>7</v>
      </c>
      <c r="D65" s="114" t="s">
        <v>229</v>
      </c>
      <c r="E65" s="114" t="s">
        <v>226</v>
      </c>
      <c r="F65" s="115">
        <v>4.3784722222222218E-2</v>
      </c>
      <c r="G65" s="114" t="s">
        <v>310</v>
      </c>
      <c r="H65" s="114">
        <v>66</v>
      </c>
      <c r="I65" s="122" t="s">
        <v>413</v>
      </c>
      <c r="J65" s="114" t="s">
        <v>67</v>
      </c>
      <c r="K65" s="114" t="s">
        <v>528</v>
      </c>
      <c r="L65" s="114" t="s">
        <v>718</v>
      </c>
      <c r="M65" s="114">
        <v>1</v>
      </c>
      <c r="N65" s="114">
        <v>0</v>
      </c>
      <c r="O65" s="116">
        <v>0</v>
      </c>
    </row>
    <row r="66" spans="2:15" x14ac:dyDescent="0.3">
      <c r="B66" s="117">
        <v>56</v>
      </c>
      <c r="C66" s="114">
        <v>7</v>
      </c>
      <c r="D66" s="114" t="s">
        <v>219</v>
      </c>
      <c r="E66" s="114" t="s">
        <v>221</v>
      </c>
      <c r="F66" s="115">
        <v>4.9039351851851855E-2</v>
      </c>
      <c r="G66" s="114" t="s">
        <v>311</v>
      </c>
      <c r="H66" s="114">
        <v>89</v>
      </c>
      <c r="I66" s="122" t="s">
        <v>414</v>
      </c>
      <c r="J66" s="114" t="s">
        <v>67</v>
      </c>
      <c r="K66" s="114" t="s">
        <v>529</v>
      </c>
      <c r="L66" s="114" t="s">
        <v>716</v>
      </c>
      <c r="M66" s="114">
        <v>1</v>
      </c>
      <c r="N66" s="114">
        <v>0</v>
      </c>
      <c r="O66" s="116">
        <v>0.01</v>
      </c>
    </row>
    <row r="67" spans="2:15" x14ac:dyDescent="0.3">
      <c r="B67" s="117">
        <v>57</v>
      </c>
      <c r="C67" s="114">
        <v>8</v>
      </c>
      <c r="D67" s="114" t="s">
        <v>227</v>
      </c>
      <c r="E67" s="114" t="s">
        <v>221</v>
      </c>
      <c r="F67" s="115">
        <v>3.8807870370370375E-2</v>
      </c>
      <c r="G67" s="114" t="s">
        <v>271</v>
      </c>
      <c r="H67" s="114">
        <v>53</v>
      </c>
      <c r="I67" s="122" t="s">
        <v>415</v>
      </c>
      <c r="J67" s="114" t="s">
        <v>67</v>
      </c>
      <c r="K67" s="114" t="s">
        <v>530</v>
      </c>
      <c r="L67" s="114" t="s">
        <v>715</v>
      </c>
      <c r="M67" s="114">
        <v>1</v>
      </c>
      <c r="N67" s="114">
        <v>0</v>
      </c>
      <c r="O67" s="116">
        <v>0.01</v>
      </c>
    </row>
    <row r="68" spans="2:15" x14ac:dyDescent="0.3">
      <c r="B68" s="117">
        <v>58</v>
      </c>
      <c r="C68" s="114">
        <v>8</v>
      </c>
      <c r="D68" s="114" t="s">
        <v>226</v>
      </c>
      <c r="E68" s="114" t="s">
        <v>219</v>
      </c>
      <c r="F68" s="115">
        <v>5.0439814814814819E-2</v>
      </c>
      <c r="G68" s="114" t="s">
        <v>264</v>
      </c>
      <c r="H68" s="114">
        <v>97</v>
      </c>
      <c r="I68" s="122" t="s">
        <v>416</v>
      </c>
      <c r="J68" s="114" t="s">
        <v>67</v>
      </c>
      <c r="K68" s="114" t="s">
        <v>531</v>
      </c>
      <c r="L68" s="114" t="s">
        <v>716</v>
      </c>
      <c r="M68" s="114">
        <v>1</v>
      </c>
      <c r="N68" s="114">
        <v>0</v>
      </c>
      <c r="O68" s="116">
        <v>0</v>
      </c>
    </row>
    <row r="69" spans="2:15" x14ac:dyDescent="0.3">
      <c r="B69" s="117">
        <v>59</v>
      </c>
      <c r="C69" s="114">
        <v>8</v>
      </c>
      <c r="D69" s="114" t="s">
        <v>228</v>
      </c>
      <c r="E69" s="114" t="s">
        <v>229</v>
      </c>
      <c r="F69" s="115">
        <v>4.853009259259259E-2</v>
      </c>
      <c r="G69" s="114" t="s">
        <v>312</v>
      </c>
      <c r="H69" s="114">
        <v>65</v>
      </c>
      <c r="I69" s="122" t="s">
        <v>417</v>
      </c>
      <c r="J69" s="114" t="s">
        <v>3</v>
      </c>
      <c r="K69" s="114" t="s">
        <v>532</v>
      </c>
      <c r="L69" s="114" t="s">
        <v>717</v>
      </c>
      <c r="M69" s="114">
        <v>1</v>
      </c>
      <c r="N69" s="114">
        <v>34.11</v>
      </c>
      <c r="O69" s="116">
        <v>198.43</v>
      </c>
    </row>
    <row r="70" spans="2:15" x14ac:dyDescent="0.3">
      <c r="B70" s="117">
        <v>60</v>
      </c>
      <c r="C70" s="114">
        <v>8</v>
      </c>
      <c r="D70" s="114" t="s">
        <v>167</v>
      </c>
      <c r="E70" s="114" t="s">
        <v>218</v>
      </c>
      <c r="F70" s="115">
        <v>4.1793981481481481E-2</v>
      </c>
      <c r="G70" s="114" t="s">
        <v>263</v>
      </c>
      <c r="H70" s="114">
        <v>67</v>
      </c>
      <c r="I70" s="122" t="s">
        <v>418</v>
      </c>
      <c r="J70" s="114" t="s">
        <v>4</v>
      </c>
      <c r="K70" s="114" t="s">
        <v>533</v>
      </c>
      <c r="L70" s="114" t="s">
        <v>717</v>
      </c>
      <c r="M70" s="114">
        <v>1</v>
      </c>
      <c r="N70" s="114" t="s">
        <v>726</v>
      </c>
      <c r="O70" s="116">
        <v>-327.42</v>
      </c>
    </row>
    <row r="71" spans="2:15" x14ac:dyDescent="0.3">
      <c r="B71" s="117">
        <v>61</v>
      </c>
      <c r="C71" s="114">
        <v>8</v>
      </c>
      <c r="D71" s="114" t="s">
        <v>215</v>
      </c>
      <c r="E71" s="114" t="s">
        <v>223</v>
      </c>
      <c r="F71" s="115">
        <v>4.0462962962962964E-2</v>
      </c>
      <c r="G71" s="114" t="s">
        <v>313</v>
      </c>
      <c r="H71" s="114">
        <v>45</v>
      </c>
      <c r="I71" s="122" t="s">
        <v>419</v>
      </c>
      <c r="J71" s="114" t="s">
        <v>3</v>
      </c>
      <c r="K71" s="114" t="s">
        <v>534</v>
      </c>
      <c r="L71" s="114" t="s">
        <v>717</v>
      </c>
      <c r="M71" s="114">
        <v>1</v>
      </c>
      <c r="N71" s="114" t="s">
        <v>732</v>
      </c>
      <c r="O71" s="116">
        <v>18.07</v>
      </c>
    </row>
    <row r="72" spans="2:15" x14ac:dyDescent="0.3">
      <c r="B72" s="117">
        <v>62</v>
      </c>
      <c r="C72" s="114">
        <v>8</v>
      </c>
      <c r="D72" s="114" t="s">
        <v>216</v>
      </c>
      <c r="E72" s="114" t="s">
        <v>225</v>
      </c>
      <c r="F72" s="115">
        <v>4.7939814814814817E-2</v>
      </c>
      <c r="G72" s="114" t="s">
        <v>314</v>
      </c>
      <c r="H72" s="114">
        <v>98</v>
      </c>
      <c r="I72" s="122" t="s">
        <v>391</v>
      </c>
      <c r="J72" s="114" t="s">
        <v>67</v>
      </c>
      <c r="K72" s="114" t="s">
        <v>535</v>
      </c>
      <c r="L72" s="114" t="s">
        <v>715</v>
      </c>
      <c r="M72" s="114">
        <v>1</v>
      </c>
      <c r="N72" s="114">
        <v>-0.1</v>
      </c>
      <c r="O72" s="116">
        <v>0</v>
      </c>
    </row>
    <row r="73" spans="2:15" x14ac:dyDescent="0.3">
      <c r="B73" s="117">
        <v>63</v>
      </c>
      <c r="C73" s="114">
        <v>8</v>
      </c>
      <c r="D73" s="114" t="s">
        <v>220</v>
      </c>
      <c r="E73" s="114" t="s">
        <v>217</v>
      </c>
      <c r="F73" s="115">
        <v>4.8587962962962965E-2</v>
      </c>
      <c r="G73" s="114" t="s">
        <v>315</v>
      </c>
      <c r="H73" s="114">
        <v>83</v>
      </c>
      <c r="I73" s="122" t="s">
        <v>420</v>
      </c>
      <c r="J73" s="114" t="s">
        <v>67</v>
      </c>
      <c r="K73" s="114" t="s">
        <v>536</v>
      </c>
      <c r="L73" s="114" t="s">
        <v>718</v>
      </c>
      <c r="M73" s="114">
        <v>1</v>
      </c>
      <c r="N73" s="114">
        <v>5.34</v>
      </c>
      <c r="O73" s="116">
        <v>0.35</v>
      </c>
    </row>
    <row r="74" spans="2:15" x14ac:dyDescent="0.3">
      <c r="B74" s="117">
        <v>64</v>
      </c>
      <c r="C74" s="114">
        <v>8</v>
      </c>
      <c r="D74" s="114" t="s">
        <v>224</v>
      </c>
      <c r="E74" s="114" t="s">
        <v>222</v>
      </c>
      <c r="F74" s="115">
        <v>4.6215277777777779E-2</v>
      </c>
      <c r="G74" s="114" t="s">
        <v>316</v>
      </c>
      <c r="H74" s="114">
        <v>78</v>
      </c>
      <c r="I74" s="122" t="s">
        <v>421</v>
      </c>
      <c r="J74" s="114" t="s">
        <v>67</v>
      </c>
      <c r="K74" s="114" t="s">
        <v>537</v>
      </c>
      <c r="L74" s="114" t="s">
        <v>718</v>
      </c>
      <c r="M74" s="114">
        <v>1</v>
      </c>
      <c r="N74" s="114">
        <v>0</v>
      </c>
      <c r="O74" s="116">
        <v>0</v>
      </c>
    </row>
    <row r="75" spans="2:15" x14ac:dyDescent="0.3">
      <c r="B75" s="117">
        <v>65</v>
      </c>
      <c r="C75" s="114">
        <v>9</v>
      </c>
      <c r="D75" s="114" t="s">
        <v>222</v>
      </c>
      <c r="E75" s="114" t="s">
        <v>227</v>
      </c>
      <c r="F75" s="115">
        <v>4.1354166666666664E-2</v>
      </c>
      <c r="G75" s="114" t="s">
        <v>317</v>
      </c>
      <c r="H75" s="114">
        <v>65</v>
      </c>
      <c r="I75" s="122" t="s">
        <v>422</v>
      </c>
      <c r="J75" s="114" t="s">
        <v>67</v>
      </c>
      <c r="K75" s="114" t="s">
        <v>538</v>
      </c>
      <c r="L75" s="114" t="s">
        <v>718</v>
      </c>
      <c r="M75" s="114">
        <v>1</v>
      </c>
      <c r="N75" s="114">
        <v>0</v>
      </c>
      <c r="O75" s="116">
        <v>0</v>
      </c>
    </row>
    <row r="76" spans="2:15" x14ac:dyDescent="0.3">
      <c r="B76" s="117">
        <v>66</v>
      </c>
      <c r="C76" s="114">
        <v>9</v>
      </c>
      <c r="D76" s="114" t="s">
        <v>217</v>
      </c>
      <c r="E76" s="114" t="s">
        <v>224</v>
      </c>
      <c r="F76" s="115">
        <v>3.9155092592592596E-2</v>
      </c>
      <c r="G76" s="114" t="s">
        <v>318</v>
      </c>
      <c r="H76" s="114">
        <v>50</v>
      </c>
      <c r="I76" s="122" t="s">
        <v>423</v>
      </c>
      <c r="J76" s="114" t="s">
        <v>67</v>
      </c>
      <c r="K76" s="114" t="s">
        <v>539</v>
      </c>
      <c r="L76" s="114" t="s">
        <v>716</v>
      </c>
      <c r="M76" s="114">
        <v>1</v>
      </c>
      <c r="N76" s="114">
        <v>0</v>
      </c>
      <c r="O76" s="116">
        <v>0</v>
      </c>
    </row>
    <row r="77" spans="2:15" x14ac:dyDescent="0.3">
      <c r="B77" s="117">
        <v>67</v>
      </c>
      <c r="C77" s="114">
        <v>9</v>
      </c>
      <c r="D77" s="114" t="s">
        <v>225</v>
      </c>
      <c r="E77" s="114" t="s">
        <v>220</v>
      </c>
      <c r="F77" s="115">
        <v>4.6990740740740743E-2</v>
      </c>
      <c r="G77" s="114" t="s">
        <v>319</v>
      </c>
      <c r="H77" s="114">
        <v>61</v>
      </c>
      <c r="I77" s="122" t="s">
        <v>424</v>
      </c>
      <c r="J77" s="114" t="s">
        <v>4</v>
      </c>
      <c r="K77" s="114" t="s">
        <v>540</v>
      </c>
      <c r="L77" s="114" t="s">
        <v>717</v>
      </c>
      <c r="M77" s="114">
        <v>1</v>
      </c>
      <c r="N77" s="114">
        <v>-18.41</v>
      </c>
      <c r="O77" s="116">
        <v>-26.38</v>
      </c>
    </row>
    <row r="78" spans="2:15" x14ac:dyDescent="0.3">
      <c r="B78" s="117">
        <v>68</v>
      </c>
      <c r="C78" s="114">
        <v>9</v>
      </c>
      <c r="D78" s="114" t="s">
        <v>223</v>
      </c>
      <c r="E78" s="114" t="s">
        <v>216</v>
      </c>
      <c r="F78" s="115">
        <v>3.2847222222222222E-2</v>
      </c>
      <c r="G78" s="114" t="s">
        <v>320</v>
      </c>
      <c r="H78" s="114">
        <v>44</v>
      </c>
      <c r="I78" s="122" t="s">
        <v>425</v>
      </c>
      <c r="J78" s="114" t="s">
        <v>67</v>
      </c>
      <c r="K78" s="114" t="s">
        <v>541</v>
      </c>
      <c r="L78" s="114" t="s">
        <v>716</v>
      </c>
      <c r="M78" s="114">
        <v>1</v>
      </c>
      <c r="N78" s="114">
        <v>0</v>
      </c>
      <c r="O78" s="116">
        <v>0.01</v>
      </c>
    </row>
    <row r="79" spans="2:15" x14ac:dyDescent="0.3">
      <c r="B79" s="117">
        <v>69</v>
      </c>
      <c r="C79" s="114">
        <v>9</v>
      </c>
      <c r="D79" s="114" t="s">
        <v>218</v>
      </c>
      <c r="E79" s="114" t="s">
        <v>215</v>
      </c>
      <c r="F79" s="115">
        <v>4.0833333333333333E-2</v>
      </c>
      <c r="G79" s="114" t="s">
        <v>321</v>
      </c>
      <c r="H79" s="114">
        <v>48</v>
      </c>
      <c r="I79" s="122" t="s">
        <v>426</v>
      </c>
      <c r="J79" s="114" t="s">
        <v>67</v>
      </c>
      <c r="K79" s="114" t="s">
        <v>542</v>
      </c>
      <c r="L79" s="114" t="s">
        <v>718</v>
      </c>
      <c r="M79" s="114">
        <v>1</v>
      </c>
      <c r="N79" s="114">
        <v>0</v>
      </c>
      <c r="O79" s="116">
        <v>0</v>
      </c>
    </row>
    <row r="80" spans="2:15" x14ac:dyDescent="0.3">
      <c r="B80" s="117">
        <v>70</v>
      </c>
      <c r="C80" s="114">
        <v>9</v>
      </c>
      <c r="D80" s="114" t="s">
        <v>229</v>
      </c>
      <c r="E80" s="114" t="s">
        <v>167</v>
      </c>
      <c r="F80" s="115">
        <v>4.3194444444444445E-2</v>
      </c>
      <c r="G80" s="114" t="s">
        <v>300</v>
      </c>
      <c r="H80" s="114">
        <v>62</v>
      </c>
      <c r="I80" s="122" t="s">
        <v>427</v>
      </c>
      <c r="J80" s="114" t="s">
        <v>3</v>
      </c>
      <c r="K80" s="114" t="s">
        <v>543</v>
      </c>
      <c r="L80" s="114" t="s">
        <v>718</v>
      </c>
      <c r="M80" s="114">
        <v>1</v>
      </c>
      <c r="N80" s="114">
        <v>198.6</v>
      </c>
      <c r="O80" s="116" t="s">
        <v>768</v>
      </c>
    </row>
    <row r="81" spans="2:15" x14ac:dyDescent="0.3">
      <c r="B81" s="117">
        <v>71</v>
      </c>
      <c r="C81" s="114">
        <v>9</v>
      </c>
      <c r="D81" s="114" t="s">
        <v>219</v>
      </c>
      <c r="E81" s="114" t="s">
        <v>228</v>
      </c>
      <c r="F81" s="115">
        <v>4.7893518518518523E-2</v>
      </c>
      <c r="G81" s="114" t="s">
        <v>322</v>
      </c>
      <c r="H81" s="114">
        <v>69</v>
      </c>
      <c r="I81" s="122" t="s">
        <v>428</v>
      </c>
      <c r="J81" s="114" t="s">
        <v>3</v>
      </c>
      <c r="K81" s="114" t="s">
        <v>544</v>
      </c>
      <c r="L81" s="114" t="s">
        <v>720</v>
      </c>
      <c r="M81" s="114">
        <v>1</v>
      </c>
      <c r="N81" s="114" t="s">
        <v>728</v>
      </c>
      <c r="O81" s="116" t="s">
        <v>760</v>
      </c>
    </row>
    <row r="82" spans="2:15" x14ac:dyDescent="0.3">
      <c r="B82" s="117">
        <v>72</v>
      </c>
      <c r="C82" s="114">
        <v>9</v>
      </c>
      <c r="D82" s="114" t="s">
        <v>221</v>
      </c>
      <c r="E82" s="114" t="s">
        <v>226</v>
      </c>
      <c r="F82" s="115">
        <v>3.9027777777777779E-2</v>
      </c>
      <c r="G82" s="114" t="s">
        <v>301</v>
      </c>
      <c r="H82" s="114">
        <v>54</v>
      </c>
      <c r="I82" s="122" t="s">
        <v>429</v>
      </c>
      <c r="J82" s="114" t="s">
        <v>3</v>
      </c>
      <c r="K82" s="114" t="s">
        <v>545</v>
      </c>
      <c r="L82" s="114" t="s">
        <v>717</v>
      </c>
      <c r="M82" s="114">
        <v>1</v>
      </c>
      <c r="N82" s="114" t="s">
        <v>736</v>
      </c>
      <c r="O82" s="116">
        <v>24.32</v>
      </c>
    </row>
    <row r="83" spans="2:15" x14ac:dyDescent="0.3">
      <c r="B83" s="117">
        <v>73</v>
      </c>
      <c r="C83" s="114">
        <v>10</v>
      </c>
      <c r="D83" s="114" t="s">
        <v>227</v>
      </c>
      <c r="E83" s="114" t="s">
        <v>226</v>
      </c>
      <c r="F83" s="115">
        <v>3.8333333333333337E-2</v>
      </c>
      <c r="G83" s="114" t="s">
        <v>323</v>
      </c>
      <c r="H83" s="114">
        <v>57</v>
      </c>
      <c r="I83" s="122" t="s">
        <v>385</v>
      </c>
      <c r="J83" s="114" t="s">
        <v>4</v>
      </c>
      <c r="K83" s="114" t="s">
        <v>546</v>
      </c>
      <c r="L83" s="114" t="s">
        <v>718</v>
      </c>
      <c r="M83" s="114">
        <v>1</v>
      </c>
      <c r="N83" s="114">
        <v>-6.68</v>
      </c>
      <c r="O83" s="116">
        <v>-12.36</v>
      </c>
    </row>
    <row r="84" spans="2:15" x14ac:dyDescent="0.3">
      <c r="B84" s="117">
        <v>74</v>
      </c>
      <c r="C84" s="114">
        <v>10</v>
      </c>
      <c r="D84" s="114" t="s">
        <v>228</v>
      </c>
      <c r="E84" s="114" t="s">
        <v>221</v>
      </c>
      <c r="F84" s="115">
        <v>3.5821759259259262E-2</v>
      </c>
      <c r="G84" s="114" t="s">
        <v>324</v>
      </c>
      <c r="H84" s="114">
        <v>33</v>
      </c>
      <c r="I84" s="122" t="s">
        <v>430</v>
      </c>
      <c r="J84" s="114" t="s">
        <v>4</v>
      </c>
      <c r="K84" s="114" t="s">
        <v>547</v>
      </c>
      <c r="L84" s="114" t="s">
        <v>717</v>
      </c>
      <c r="M84" s="114">
        <v>1</v>
      </c>
      <c r="N84" s="114">
        <v>-27.16</v>
      </c>
      <c r="O84" s="116">
        <v>-98.84</v>
      </c>
    </row>
    <row r="85" spans="2:15" x14ac:dyDescent="0.3">
      <c r="B85" s="117">
        <v>75</v>
      </c>
      <c r="C85" s="114">
        <v>10</v>
      </c>
      <c r="D85" s="114" t="s">
        <v>167</v>
      </c>
      <c r="E85" s="114" t="s">
        <v>219</v>
      </c>
      <c r="F85" s="115">
        <v>4.3518518518518519E-2</v>
      </c>
      <c r="G85" s="114" t="s">
        <v>325</v>
      </c>
      <c r="H85" s="114">
        <v>59</v>
      </c>
      <c r="I85" s="122" t="s">
        <v>431</v>
      </c>
      <c r="J85" s="114" t="s">
        <v>4</v>
      </c>
      <c r="K85" s="114" t="s">
        <v>548</v>
      </c>
      <c r="L85" s="114" t="s">
        <v>718</v>
      </c>
      <c r="M85" s="114">
        <v>1</v>
      </c>
      <c r="N85" s="114">
        <v>-10.8</v>
      </c>
      <c r="O85" s="116">
        <v>-12.9</v>
      </c>
    </row>
    <row r="86" spans="2:15" x14ac:dyDescent="0.3">
      <c r="B86" s="117">
        <v>76</v>
      </c>
      <c r="C86" s="114">
        <v>10</v>
      </c>
      <c r="D86" s="114" t="s">
        <v>215</v>
      </c>
      <c r="E86" s="114" t="s">
        <v>229</v>
      </c>
      <c r="F86" s="115">
        <v>4.5821759259259263E-2</v>
      </c>
      <c r="G86" s="114" t="s">
        <v>326</v>
      </c>
      <c r="H86" s="114">
        <v>49</v>
      </c>
      <c r="I86" s="122" t="s">
        <v>432</v>
      </c>
      <c r="J86" s="114" t="s">
        <v>3</v>
      </c>
      <c r="K86" s="114" t="s">
        <v>549</v>
      </c>
      <c r="L86" s="114" t="s">
        <v>717</v>
      </c>
      <c r="M86" s="114">
        <v>1</v>
      </c>
      <c r="N86" s="114" t="s">
        <v>724</v>
      </c>
      <c r="O86" s="116" t="s">
        <v>755</v>
      </c>
    </row>
    <row r="87" spans="2:15" x14ac:dyDescent="0.3">
      <c r="B87" s="117">
        <v>77</v>
      </c>
      <c r="C87" s="114">
        <v>10</v>
      </c>
      <c r="D87" s="114" t="s">
        <v>216</v>
      </c>
      <c r="E87" s="114" t="s">
        <v>218</v>
      </c>
      <c r="F87" s="115">
        <v>6.1076388888888888E-2</v>
      </c>
      <c r="G87" s="114" t="s">
        <v>269</v>
      </c>
      <c r="H87" s="114">
        <v>182</v>
      </c>
      <c r="I87" s="122" t="s">
        <v>373</v>
      </c>
      <c r="J87" s="114" t="s">
        <v>67</v>
      </c>
      <c r="K87" s="114" t="s">
        <v>550</v>
      </c>
      <c r="L87" s="114" t="s">
        <v>715</v>
      </c>
      <c r="M87" s="114">
        <v>1</v>
      </c>
      <c r="N87" s="114">
        <v>-0.1</v>
      </c>
      <c r="O87" s="116">
        <v>0</v>
      </c>
    </row>
    <row r="88" spans="2:15" x14ac:dyDescent="0.3">
      <c r="B88" s="117">
        <v>78</v>
      </c>
      <c r="C88" s="114">
        <v>10</v>
      </c>
      <c r="D88" s="114" t="s">
        <v>220</v>
      </c>
      <c r="E88" s="114" t="s">
        <v>223</v>
      </c>
      <c r="F88" s="115">
        <v>3.5578703703703703E-2</v>
      </c>
      <c r="G88" s="114" t="s">
        <v>327</v>
      </c>
      <c r="H88" s="114">
        <v>40</v>
      </c>
      <c r="I88" s="122" t="s">
        <v>433</v>
      </c>
      <c r="J88" s="114" t="s">
        <v>67</v>
      </c>
      <c r="K88" s="114" t="s">
        <v>551</v>
      </c>
      <c r="L88" s="114" t="s">
        <v>716</v>
      </c>
      <c r="M88" s="114">
        <v>1</v>
      </c>
      <c r="N88" s="114">
        <v>0.02</v>
      </c>
      <c r="O88" s="116">
        <v>0.05</v>
      </c>
    </row>
    <row r="89" spans="2:15" x14ac:dyDescent="0.3">
      <c r="B89" s="117">
        <v>79</v>
      </c>
      <c r="C89" s="114">
        <v>10</v>
      </c>
      <c r="D89" s="114" t="s">
        <v>224</v>
      </c>
      <c r="E89" s="114" t="s">
        <v>225</v>
      </c>
      <c r="F89" s="115">
        <v>5.4212962962962963E-2</v>
      </c>
      <c r="G89" s="114" t="s">
        <v>328</v>
      </c>
      <c r="H89" s="114">
        <v>109</v>
      </c>
      <c r="I89" s="122" t="s">
        <v>434</v>
      </c>
      <c r="J89" s="114" t="s">
        <v>3</v>
      </c>
      <c r="K89" s="114" t="s">
        <v>552</v>
      </c>
      <c r="L89" s="114" t="s">
        <v>717</v>
      </c>
      <c r="M89" s="114">
        <v>1</v>
      </c>
      <c r="N89" s="114">
        <v>16.61</v>
      </c>
      <c r="O89" s="116">
        <v>11.97</v>
      </c>
    </row>
    <row r="90" spans="2:15" x14ac:dyDescent="0.3">
      <c r="B90" s="117">
        <v>80</v>
      </c>
      <c r="C90" s="114">
        <v>10</v>
      </c>
      <c r="D90" s="114" t="s">
        <v>222</v>
      </c>
      <c r="E90" s="114" t="s">
        <v>217</v>
      </c>
      <c r="F90" s="115">
        <v>3.9594907407407405E-2</v>
      </c>
      <c r="G90" s="114" t="s">
        <v>329</v>
      </c>
      <c r="H90" s="114">
        <v>53</v>
      </c>
      <c r="I90" s="122" t="s">
        <v>435</v>
      </c>
      <c r="J90" s="114" t="s">
        <v>3</v>
      </c>
      <c r="K90" s="114" t="s">
        <v>553</v>
      </c>
      <c r="L90" s="114" t="s">
        <v>718</v>
      </c>
      <c r="M90" s="114">
        <v>1</v>
      </c>
      <c r="N90" s="114" t="s">
        <v>737</v>
      </c>
      <c r="O90" s="116">
        <v>986.28</v>
      </c>
    </row>
    <row r="91" spans="2:15" x14ac:dyDescent="0.3">
      <c r="B91" s="117">
        <v>81</v>
      </c>
      <c r="C91" s="114">
        <v>11</v>
      </c>
      <c r="D91" s="114" t="s">
        <v>217</v>
      </c>
      <c r="E91" s="114" t="s">
        <v>227</v>
      </c>
      <c r="F91" s="115">
        <v>4.6342592592592595E-2</v>
      </c>
      <c r="G91" s="114" t="s">
        <v>297</v>
      </c>
      <c r="H91" s="114">
        <v>84</v>
      </c>
      <c r="I91" s="122" t="s">
        <v>398</v>
      </c>
      <c r="J91" s="114" t="s">
        <v>3</v>
      </c>
      <c r="K91" s="114" t="s">
        <v>554</v>
      </c>
      <c r="L91" s="114" t="s">
        <v>718</v>
      </c>
      <c r="M91" s="114">
        <v>1</v>
      </c>
      <c r="N91" s="114" t="s">
        <v>738</v>
      </c>
      <c r="O91" s="116">
        <v>24.38</v>
      </c>
    </row>
    <row r="92" spans="2:15" x14ac:dyDescent="0.3">
      <c r="B92" s="117">
        <v>82</v>
      </c>
      <c r="C92" s="114">
        <v>11</v>
      </c>
      <c r="D92" s="114" t="s">
        <v>225</v>
      </c>
      <c r="E92" s="114" t="s">
        <v>222</v>
      </c>
      <c r="F92" s="115">
        <v>4.3796296296296298E-2</v>
      </c>
      <c r="G92" s="114" t="s">
        <v>330</v>
      </c>
      <c r="H92" s="114">
        <v>68</v>
      </c>
      <c r="I92" s="122" t="s">
        <v>436</v>
      </c>
      <c r="J92" s="114" t="s">
        <v>67</v>
      </c>
      <c r="K92" s="114" t="s">
        <v>555</v>
      </c>
      <c r="L92" s="114" t="s">
        <v>716</v>
      </c>
      <c r="M92" s="114">
        <v>1</v>
      </c>
      <c r="N92" s="114">
        <v>0</v>
      </c>
      <c r="O92" s="116">
        <v>0</v>
      </c>
    </row>
    <row r="93" spans="2:15" x14ac:dyDescent="0.3">
      <c r="B93" s="117">
        <v>83</v>
      </c>
      <c r="C93" s="114">
        <v>11</v>
      </c>
      <c r="D93" s="114" t="s">
        <v>223</v>
      </c>
      <c r="E93" s="114" t="s">
        <v>224</v>
      </c>
      <c r="F93" s="115">
        <v>5.1921296296296299E-2</v>
      </c>
      <c r="G93" s="114" t="s">
        <v>289</v>
      </c>
      <c r="H93" s="114">
        <v>100</v>
      </c>
      <c r="I93" s="122" t="s">
        <v>395</v>
      </c>
      <c r="J93" s="114" t="s">
        <v>4</v>
      </c>
      <c r="K93" s="114" t="s">
        <v>556</v>
      </c>
      <c r="L93" s="114" t="s">
        <v>717</v>
      </c>
      <c r="M93" s="114">
        <v>1</v>
      </c>
      <c r="N93" s="114">
        <v>-28.61</v>
      </c>
      <c r="O93" s="116">
        <v>-150</v>
      </c>
    </row>
    <row r="94" spans="2:15" x14ac:dyDescent="0.3">
      <c r="B94" s="117">
        <v>84</v>
      </c>
      <c r="C94" s="114">
        <v>11</v>
      </c>
      <c r="D94" s="114" t="s">
        <v>218</v>
      </c>
      <c r="E94" s="114" t="s">
        <v>220</v>
      </c>
      <c r="F94" s="115">
        <v>5.3124999999999999E-2</v>
      </c>
      <c r="G94" s="114" t="s">
        <v>331</v>
      </c>
      <c r="H94" s="114">
        <v>104</v>
      </c>
      <c r="I94" s="122" t="s">
        <v>437</v>
      </c>
      <c r="J94" s="114" t="s">
        <v>67</v>
      </c>
      <c r="K94" s="114" t="s">
        <v>557</v>
      </c>
      <c r="L94" s="114" t="s">
        <v>718</v>
      </c>
      <c r="M94" s="114">
        <v>1</v>
      </c>
      <c r="N94" s="114">
        <v>0</v>
      </c>
      <c r="O94" s="116">
        <v>0</v>
      </c>
    </row>
    <row r="95" spans="2:15" x14ac:dyDescent="0.3">
      <c r="B95" s="117">
        <v>85</v>
      </c>
      <c r="C95" s="114">
        <v>11</v>
      </c>
      <c r="D95" s="114" t="s">
        <v>229</v>
      </c>
      <c r="E95" s="114" t="s">
        <v>216</v>
      </c>
      <c r="F95" s="115">
        <v>4.280092592592593E-2</v>
      </c>
      <c r="G95" s="114" t="s">
        <v>284</v>
      </c>
      <c r="H95" s="114">
        <v>64</v>
      </c>
      <c r="I95" s="122" t="s">
        <v>387</v>
      </c>
      <c r="J95" s="114" t="s">
        <v>4</v>
      </c>
      <c r="K95" s="114" t="s">
        <v>558</v>
      </c>
      <c r="L95" s="114" t="s">
        <v>718</v>
      </c>
      <c r="M95" s="114">
        <v>1</v>
      </c>
      <c r="N95" s="114" t="s">
        <v>739</v>
      </c>
      <c r="O95" s="116" t="s">
        <v>769</v>
      </c>
    </row>
    <row r="96" spans="2:15" x14ac:dyDescent="0.3">
      <c r="B96" s="117">
        <v>86</v>
      </c>
      <c r="C96" s="114">
        <v>11</v>
      </c>
      <c r="D96" s="114" t="s">
        <v>219</v>
      </c>
      <c r="E96" s="114" t="s">
        <v>215</v>
      </c>
      <c r="F96" s="115">
        <v>4.5659722222222227E-2</v>
      </c>
      <c r="G96" s="114" t="s">
        <v>332</v>
      </c>
      <c r="H96" s="114">
        <v>57</v>
      </c>
      <c r="I96" s="122" t="s">
        <v>438</v>
      </c>
      <c r="J96" s="114" t="s">
        <v>67</v>
      </c>
      <c r="K96" s="114" t="s">
        <v>559</v>
      </c>
      <c r="L96" s="114" t="s">
        <v>718</v>
      </c>
      <c r="M96" s="114">
        <v>1</v>
      </c>
      <c r="N96" s="114">
        <v>0</v>
      </c>
      <c r="O96" s="116">
        <v>0</v>
      </c>
    </row>
    <row r="97" spans="2:15" x14ac:dyDescent="0.3">
      <c r="B97" s="117">
        <v>87</v>
      </c>
      <c r="C97" s="114">
        <v>11</v>
      </c>
      <c r="D97" s="114" t="s">
        <v>221</v>
      </c>
      <c r="E97" s="114" t="s">
        <v>167</v>
      </c>
      <c r="F97" s="115">
        <v>3.7083333333333336E-2</v>
      </c>
      <c r="G97" s="114" t="s">
        <v>333</v>
      </c>
      <c r="H97" s="114">
        <v>50</v>
      </c>
      <c r="I97" s="122" t="s">
        <v>439</v>
      </c>
      <c r="J97" s="114" t="s">
        <v>3</v>
      </c>
      <c r="K97" s="114" t="s">
        <v>560</v>
      </c>
      <c r="L97" s="114" t="s">
        <v>717</v>
      </c>
      <c r="M97" s="114">
        <v>1</v>
      </c>
      <c r="N97" s="114" t="s">
        <v>738</v>
      </c>
      <c r="O97" s="116">
        <v>14.14</v>
      </c>
    </row>
    <row r="98" spans="2:15" x14ac:dyDescent="0.3">
      <c r="B98" s="117">
        <v>88</v>
      </c>
      <c r="C98" s="114">
        <v>11</v>
      </c>
      <c r="D98" s="114" t="s">
        <v>226</v>
      </c>
      <c r="E98" s="114" t="s">
        <v>228</v>
      </c>
      <c r="F98" s="115">
        <v>3.8530092592592595E-2</v>
      </c>
      <c r="G98" s="114" t="s">
        <v>334</v>
      </c>
      <c r="H98" s="114">
        <v>47</v>
      </c>
      <c r="I98" s="122" t="s">
        <v>440</v>
      </c>
      <c r="J98" s="114" t="s">
        <v>67</v>
      </c>
      <c r="K98" s="114" t="s">
        <v>561</v>
      </c>
      <c r="L98" s="114" t="s">
        <v>718</v>
      </c>
      <c r="M98" s="114">
        <v>1</v>
      </c>
      <c r="N98" s="114">
        <v>2.5499999999999998</v>
      </c>
      <c r="O98" s="116">
        <v>0</v>
      </c>
    </row>
    <row r="99" spans="2:15" x14ac:dyDescent="0.3">
      <c r="B99" s="117">
        <v>89</v>
      </c>
      <c r="C99" s="114">
        <v>12</v>
      </c>
      <c r="D99" s="114" t="s">
        <v>227</v>
      </c>
      <c r="E99" s="114" t="s">
        <v>228</v>
      </c>
      <c r="F99" s="115">
        <v>4.1076388888888891E-2</v>
      </c>
      <c r="G99" s="114" t="s">
        <v>321</v>
      </c>
      <c r="H99" s="114">
        <v>47</v>
      </c>
      <c r="I99" s="122" t="s">
        <v>426</v>
      </c>
      <c r="J99" s="114" t="s">
        <v>4</v>
      </c>
      <c r="K99" s="114" t="s">
        <v>562</v>
      </c>
      <c r="L99" s="114" t="s">
        <v>717</v>
      </c>
      <c r="M99" s="114">
        <v>1</v>
      </c>
      <c r="N99" s="114">
        <v>-14.52</v>
      </c>
      <c r="O99" s="116">
        <v>-20.6</v>
      </c>
    </row>
    <row r="100" spans="2:15" x14ac:dyDescent="0.3">
      <c r="B100" s="117">
        <v>90</v>
      </c>
      <c r="C100" s="114">
        <v>12</v>
      </c>
      <c r="D100" s="114" t="s">
        <v>167</v>
      </c>
      <c r="E100" s="114" t="s">
        <v>226</v>
      </c>
      <c r="F100" s="115">
        <v>4.8599537037037038E-2</v>
      </c>
      <c r="G100" s="114" t="s">
        <v>269</v>
      </c>
      <c r="H100" s="114">
        <v>96</v>
      </c>
      <c r="I100" s="122" t="s">
        <v>373</v>
      </c>
      <c r="J100" s="114" t="s">
        <v>67</v>
      </c>
      <c r="K100" s="114" t="s">
        <v>563</v>
      </c>
      <c r="L100" s="114" t="s">
        <v>716</v>
      </c>
      <c r="M100" s="114">
        <v>1</v>
      </c>
      <c r="N100" s="114">
        <v>0</v>
      </c>
      <c r="O100" s="116">
        <v>0</v>
      </c>
    </row>
    <row r="101" spans="2:15" x14ac:dyDescent="0.3">
      <c r="B101" s="117">
        <v>91</v>
      </c>
      <c r="C101" s="114">
        <v>12</v>
      </c>
      <c r="D101" s="114" t="s">
        <v>215</v>
      </c>
      <c r="E101" s="114" t="s">
        <v>221</v>
      </c>
      <c r="F101" s="115">
        <v>4.1053240740740744E-2</v>
      </c>
      <c r="G101" s="114" t="s">
        <v>335</v>
      </c>
      <c r="H101" s="114">
        <v>48</v>
      </c>
      <c r="I101" s="122" t="s">
        <v>391</v>
      </c>
      <c r="J101" s="114" t="s">
        <v>3</v>
      </c>
      <c r="K101" s="114" t="s">
        <v>564</v>
      </c>
      <c r="L101" s="114" t="s">
        <v>717</v>
      </c>
      <c r="M101" s="114">
        <v>1</v>
      </c>
      <c r="N101" s="114" t="s">
        <v>740</v>
      </c>
      <c r="O101" s="116" t="s">
        <v>762</v>
      </c>
    </row>
    <row r="102" spans="2:15" x14ac:dyDescent="0.3">
      <c r="B102" s="117">
        <v>92</v>
      </c>
      <c r="C102" s="114">
        <v>12</v>
      </c>
      <c r="D102" s="114" t="s">
        <v>216</v>
      </c>
      <c r="E102" s="114" t="s">
        <v>219</v>
      </c>
      <c r="F102" s="115">
        <v>3.8263888888888889E-2</v>
      </c>
      <c r="G102" s="114" t="s">
        <v>336</v>
      </c>
      <c r="H102" s="114">
        <v>47</v>
      </c>
      <c r="I102" s="122" t="s">
        <v>441</v>
      </c>
      <c r="J102" s="114" t="s">
        <v>67</v>
      </c>
      <c r="K102" s="114" t="s">
        <v>565</v>
      </c>
      <c r="L102" s="114" t="s">
        <v>716</v>
      </c>
      <c r="M102" s="114">
        <v>1</v>
      </c>
      <c r="N102" s="114">
        <v>0</v>
      </c>
      <c r="O102" s="116">
        <v>0</v>
      </c>
    </row>
    <row r="103" spans="2:15" x14ac:dyDescent="0.3">
      <c r="B103" s="117">
        <v>93</v>
      </c>
      <c r="C103" s="114">
        <v>12</v>
      </c>
      <c r="D103" s="114" t="s">
        <v>220</v>
      </c>
      <c r="E103" s="114" t="s">
        <v>229</v>
      </c>
      <c r="F103" s="115">
        <v>4.8900462962962965E-2</v>
      </c>
      <c r="G103" s="114" t="s">
        <v>274</v>
      </c>
      <c r="H103" s="114">
        <v>67</v>
      </c>
      <c r="I103" s="122" t="s">
        <v>378</v>
      </c>
      <c r="J103" s="114" t="s">
        <v>3</v>
      </c>
      <c r="K103" s="114" t="s">
        <v>566</v>
      </c>
      <c r="L103" s="114" t="s">
        <v>717</v>
      </c>
      <c r="M103" s="114">
        <v>1</v>
      </c>
      <c r="N103" s="114">
        <v>27.74</v>
      </c>
      <c r="O103" s="116">
        <v>16.739999999999998</v>
      </c>
    </row>
    <row r="104" spans="2:15" x14ac:dyDescent="0.3">
      <c r="B104" s="117">
        <v>94</v>
      </c>
      <c r="C104" s="114">
        <v>12</v>
      </c>
      <c r="D104" s="114" t="s">
        <v>224</v>
      </c>
      <c r="E104" s="114" t="s">
        <v>218</v>
      </c>
      <c r="F104" s="115">
        <v>4.8946759259259259E-2</v>
      </c>
      <c r="G104" s="114" t="s">
        <v>337</v>
      </c>
      <c r="H104" s="114">
        <v>78</v>
      </c>
      <c r="I104" s="122" t="s">
        <v>442</v>
      </c>
      <c r="J104" s="114" t="s">
        <v>67</v>
      </c>
      <c r="K104" s="114" t="s">
        <v>567</v>
      </c>
      <c r="L104" s="114" t="s">
        <v>718</v>
      </c>
      <c r="M104" s="114">
        <v>1</v>
      </c>
      <c r="N104" s="114">
        <v>0</v>
      </c>
      <c r="O104" s="116">
        <v>0</v>
      </c>
    </row>
    <row r="105" spans="2:15" x14ac:dyDescent="0.3">
      <c r="B105" s="117">
        <v>95</v>
      </c>
      <c r="C105" s="114">
        <v>12</v>
      </c>
      <c r="D105" s="114" t="s">
        <v>222</v>
      </c>
      <c r="E105" s="114" t="s">
        <v>223</v>
      </c>
      <c r="F105" s="115">
        <v>4.8738425925925921E-2</v>
      </c>
      <c r="G105" s="114" t="s">
        <v>338</v>
      </c>
      <c r="H105" s="114">
        <v>93</v>
      </c>
      <c r="I105" s="122" t="s">
        <v>443</v>
      </c>
      <c r="J105" s="114" t="s">
        <v>67</v>
      </c>
      <c r="K105" s="114" t="s">
        <v>568</v>
      </c>
      <c r="L105" s="114" t="s">
        <v>716</v>
      </c>
      <c r="M105" s="114">
        <v>1</v>
      </c>
      <c r="N105" s="114">
        <v>0</v>
      </c>
      <c r="O105" s="116">
        <v>0</v>
      </c>
    </row>
    <row r="106" spans="2:15" x14ac:dyDescent="0.3">
      <c r="B106" s="117">
        <v>96</v>
      </c>
      <c r="C106" s="114">
        <v>12</v>
      </c>
      <c r="D106" s="114" t="s">
        <v>217</v>
      </c>
      <c r="E106" s="114" t="s">
        <v>225</v>
      </c>
      <c r="F106" s="115">
        <v>3.138888888888889E-2</v>
      </c>
      <c r="G106" s="114" t="s">
        <v>339</v>
      </c>
      <c r="H106" s="114">
        <v>43</v>
      </c>
      <c r="I106" s="122" t="s">
        <v>444</v>
      </c>
      <c r="J106" s="114" t="s">
        <v>67</v>
      </c>
      <c r="K106" s="114" t="s">
        <v>569</v>
      </c>
      <c r="L106" s="114" t="s">
        <v>718</v>
      </c>
      <c r="M106" s="114">
        <v>1</v>
      </c>
      <c r="N106" s="114">
        <v>0</v>
      </c>
      <c r="O106" s="116">
        <v>0</v>
      </c>
    </row>
    <row r="107" spans="2:15" x14ac:dyDescent="0.3">
      <c r="B107" s="117">
        <v>97</v>
      </c>
      <c r="C107" s="114">
        <v>13</v>
      </c>
      <c r="D107" s="114" t="s">
        <v>225</v>
      </c>
      <c r="E107" s="114" t="s">
        <v>227</v>
      </c>
      <c r="F107" s="115">
        <v>4.4988425925925925E-2</v>
      </c>
      <c r="G107" s="114" t="s">
        <v>288</v>
      </c>
      <c r="H107" s="114">
        <v>75</v>
      </c>
      <c r="I107" s="122" t="s">
        <v>391</v>
      </c>
      <c r="J107" s="114" t="s">
        <v>3</v>
      </c>
      <c r="K107" s="114" t="s">
        <v>570</v>
      </c>
      <c r="L107" s="114" t="s">
        <v>718</v>
      </c>
      <c r="M107" s="114">
        <v>1</v>
      </c>
      <c r="N107" s="114">
        <v>16.53</v>
      </c>
      <c r="O107" s="116">
        <v>4.6900000000000004</v>
      </c>
    </row>
    <row r="108" spans="2:15" x14ac:dyDescent="0.3">
      <c r="B108" s="117">
        <v>98</v>
      </c>
      <c r="C108" s="114">
        <v>13</v>
      </c>
      <c r="D108" s="114" t="s">
        <v>223</v>
      </c>
      <c r="E108" s="114" t="s">
        <v>217</v>
      </c>
      <c r="F108" s="115">
        <v>4.9143518518518524E-2</v>
      </c>
      <c r="G108" s="114" t="s">
        <v>340</v>
      </c>
      <c r="H108" s="114">
        <v>96</v>
      </c>
      <c r="I108" s="122" t="s">
        <v>395</v>
      </c>
      <c r="J108" s="114" t="s">
        <v>67</v>
      </c>
      <c r="K108" s="114" t="s">
        <v>571</v>
      </c>
      <c r="L108" s="114" t="s">
        <v>716</v>
      </c>
      <c r="M108" s="114">
        <v>1</v>
      </c>
      <c r="N108" s="114">
        <v>0</v>
      </c>
      <c r="O108" s="116">
        <v>0</v>
      </c>
    </row>
    <row r="109" spans="2:15" x14ac:dyDescent="0.3">
      <c r="B109" s="117">
        <v>99</v>
      </c>
      <c r="C109" s="114">
        <v>13</v>
      </c>
      <c r="D109" s="114" t="s">
        <v>218</v>
      </c>
      <c r="E109" s="114" t="s">
        <v>222</v>
      </c>
      <c r="F109" s="115">
        <v>3.5393518518518519E-2</v>
      </c>
      <c r="G109" s="114" t="s">
        <v>289</v>
      </c>
      <c r="H109" s="114">
        <v>48</v>
      </c>
      <c r="I109" s="122" t="s">
        <v>395</v>
      </c>
      <c r="J109" s="114" t="s">
        <v>67</v>
      </c>
      <c r="K109" s="114" t="s">
        <v>572</v>
      </c>
      <c r="L109" s="114" t="s">
        <v>716</v>
      </c>
      <c r="M109" s="114">
        <v>1</v>
      </c>
      <c r="N109" s="114">
        <v>0</v>
      </c>
      <c r="O109" s="116">
        <v>0</v>
      </c>
    </row>
    <row r="110" spans="2:15" x14ac:dyDescent="0.3">
      <c r="B110" s="117">
        <v>100</v>
      </c>
      <c r="C110" s="114">
        <v>13</v>
      </c>
      <c r="D110" s="114" t="s">
        <v>229</v>
      </c>
      <c r="E110" s="114" t="s">
        <v>224</v>
      </c>
      <c r="F110" s="115">
        <v>4.1990740740740745E-2</v>
      </c>
      <c r="G110" s="114" t="s">
        <v>341</v>
      </c>
      <c r="H110" s="114">
        <v>54</v>
      </c>
      <c r="I110" s="122" t="s">
        <v>445</v>
      </c>
      <c r="J110" s="114" t="s">
        <v>67</v>
      </c>
      <c r="K110" s="114" t="s">
        <v>573</v>
      </c>
      <c r="L110" s="114" t="s">
        <v>716</v>
      </c>
      <c r="M110" s="114">
        <v>1</v>
      </c>
      <c r="N110" s="114">
        <v>0</v>
      </c>
      <c r="O110" s="116">
        <v>0</v>
      </c>
    </row>
    <row r="111" spans="2:15" x14ac:dyDescent="0.3">
      <c r="B111" s="117">
        <v>101</v>
      </c>
      <c r="C111" s="114">
        <v>13</v>
      </c>
      <c r="D111" s="114" t="s">
        <v>219</v>
      </c>
      <c r="E111" s="114" t="s">
        <v>220</v>
      </c>
      <c r="F111" s="115">
        <v>4.040509259259259E-2</v>
      </c>
      <c r="G111" s="114" t="s">
        <v>340</v>
      </c>
      <c r="H111" s="114">
        <v>52</v>
      </c>
      <c r="I111" s="122" t="s">
        <v>395</v>
      </c>
      <c r="J111" s="114" t="s">
        <v>3</v>
      </c>
      <c r="K111" s="114" t="s">
        <v>574</v>
      </c>
      <c r="L111" s="114" t="s">
        <v>717</v>
      </c>
      <c r="M111" s="114">
        <v>1</v>
      </c>
      <c r="N111" s="114">
        <v>26.92</v>
      </c>
      <c r="O111" s="116">
        <v>31.49</v>
      </c>
    </row>
    <row r="112" spans="2:15" x14ac:dyDescent="0.3">
      <c r="B112" s="117">
        <v>102</v>
      </c>
      <c r="C112" s="114">
        <v>13</v>
      </c>
      <c r="D112" s="114" t="s">
        <v>221</v>
      </c>
      <c r="E112" s="114" t="s">
        <v>216</v>
      </c>
      <c r="F112" s="115">
        <v>4.0208333333333332E-2</v>
      </c>
      <c r="G112" s="114" t="s">
        <v>267</v>
      </c>
      <c r="H112" s="114">
        <v>68</v>
      </c>
      <c r="I112" s="122" t="s">
        <v>446</v>
      </c>
      <c r="J112" s="114" t="s">
        <v>67</v>
      </c>
      <c r="K112" s="114" t="s">
        <v>575</v>
      </c>
      <c r="L112" s="114" t="s">
        <v>718</v>
      </c>
      <c r="M112" s="114">
        <v>1</v>
      </c>
      <c r="N112" s="114">
        <v>0.01</v>
      </c>
      <c r="O112" s="116">
        <v>0.1</v>
      </c>
    </row>
    <row r="113" spans="2:15" x14ac:dyDescent="0.3">
      <c r="B113" s="117">
        <v>103</v>
      </c>
      <c r="C113" s="114">
        <v>13</v>
      </c>
      <c r="D113" s="114" t="s">
        <v>226</v>
      </c>
      <c r="E113" s="114" t="s">
        <v>215</v>
      </c>
      <c r="F113" s="115">
        <v>4.2604166666666665E-2</v>
      </c>
      <c r="G113" s="114" t="s">
        <v>342</v>
      </c>
      <c r="H113" s="114">
        <v>64</v>
      </c>
      <c r="I113" s="122" t="s">
        <v>447</v>
      </c>
      <c r="J113" s="114" t="s">
        <v>4</v>
      </c>
      <c r="K113" s="114" t="s">
        <v>576</v>
      </c>
      <c r="L113" s="114" t="s">
        <v>718</v>
      </c>
      <c r="M113" s="114">
        <v>1</v>
      </c>
      <c r="N113" s="114">
        <v>0</v>
      </c>
      <c r="O113" s="116" t="s">
        <v>758</v>
      </c>
    </row>
    <row r="114" spans="2:15" x14ac:dyDescent="0.3">
      <c r="B114" s="117">
        <v>104</v>
      </c>
      <c r="C114" s="114">
        <v>13</v>
      </c>
      <c r="D114" s="114" t="s">
        <v>228</v>
      </c>
      <c r="E114" s="114" t="s">
        <v>167</v>
      </c>
      <c r="F114" s="115">
        <v>4.53587962962963E-2</v>
      </c>
      <c r="G114" s="114" t="s">
        <v>343</v>
      </c>
      <c r="H114" s="114">
        <v>65</v>
      </c>
      <c r="I114" s="122" t="s">
        <v>384</v>
      </c>
      <c r="J114" s="114" t="s">
        <v>3</v>
      </c>
      <c r="K114" s="114" t="s">
        <v>577</v>
      </c>
      <c r="L114" s="114" t="s">
        <v>717</v>
      </c>
      <c r="M114" s="114">
        <v>1</v>
      </c>
      <c r="N114" s="114" t="s">
        <v>731</v>
      </c>
      <c r="O114" s="116">
        <v>21</v>
      </c>
    </row>
    <row r="115" spans="2:15" x14ac:dyDescent="0.3">
      <c r="B115" s="117">
        <v>105</v>
      </c>
      <c r="C115" s="114">
        <v>14</v>
      </c>
      <c r="D115" s="114" t="s">
        <v>227</v>
      </c>
      <c r="E115" s="114" t="s">
        <v>167</v>
      </c>
      <c r="F115" s="115">
        <v>4.6574074074074073E-2</v>
      </c>
      <c r="G115" s="114" t="s">
        <v>275</v>
      </c>
      <c r="H115" s="114">
        <v>80</v>
      </c>
      <c r="I115" s="122" t="s">
        <v>448</v>
      </c>
      <c r="J115" s="114" t="s">
        <v>3</v>
      </c>
      <c r="K115" s="114" t="s">
        <v>578</v>
      </c>
      <c r="L115" s="114" t="s">
        <v>718</v>
      </c>
      <c r="M115" s="114">
        <v>1</v>
      </c>
      <c r="N115" s="114" t="s">
        <v>740</v>
      </c>
      <c r="O115" s="116" t="s">
        <v>770</v>
      </c>
    </row>
    <row r="116" spans="2:15" x14ac:dyDescent="0.3">
      <c r="B116" s="117">
        <v>106</v>
      </c>
      <c r="C116" s="114">
        <v>14</v>
      </c>
      <c r="D116" s="114" t="s">
        <v>215</v>
      </c>
      <c r="E116" s="114" t="s">
        <v>228</v>
      </c>
      <c r="F116" s="115">
        <v>4.4571759259259262E-2</v>
      </c>
      <c r="G116" s="114" t="s">
        <v>344</v>
      </c>
      <c r="H116" s="114">
        <v>49</v>
      </c>
      <c r="I116" s="122" t="s">
        <v>449</v>
      </c>
      <c r="J116" s="114" t="s">
        <v>3</v>
      </c>
      <c r="K116" s="114" t="s">
        <v>579</v>
      </c>
      <c r="L116" s="114" t="s">
        <v>717</v>
      </c>
      <c r="M116" s="114">
        <v>1</v>
      </c>
      <c r="N116" s="114">
        <v>10.96</v>
      </c>
      <c r="O116" s="116">
        <v>27.78</v>
      </c>
    </row>
    <row r="117" spans="2:15" x14ac:dyDescent="0.3">
      <c r="B117" s="117">
        <v>107</v>
      </c>
      <c r="C117" s="114">
        <v>14</v>
      </c>
      <c r="D117" s="114" t="s">
        <v>216</v>
      </c>
      <c r="E117" s="114" t="s">
        <v>226</v>
      </c>
      <c r="F117" s="115">
        <v>3.5416666666666666E-2</v>
      </c>
      <c r="G117" s="114" t="s">
        <v>345</v>
      </c>
      <c r="H117" s="114">
        <v>58</v>
      </c>
      <c r="I117" s="122" t="s">
        <v>450</v>
      </c>
      <c r="J117" s="114" t="s">
        <v>3</v>
      </c>
      <c r="K117" s="114" t="s">
        <v>580</v>
      </c>
      <c r="L117" s="114" t="s">
        <v>718</v>
      </c>
      <c r="M117" s="114">
        <v>1</v>
      </c>
      <c r="N117" s="114">
        <v>6.84</v>
      </c>
      <c r="O117" s="116">
        <v>6.95</v>
      </c>
    </row>
    <row r="118" spans="2:15" x14ac:dyDescent="0.3">
      <c r="B118" s="117">
        <v>108</v>
      </c>
      <c r="C118" s="114">
        <v>14</v>
      </c>
      <c r="D118" s="114" t="s">
        <v>220</v>
      </c>
      <c r="E118" s="114" t="s">
        <v>221</v>
      </c>
      <c r="F118" s="115">
        <v>3.7893518518518521E-2</v>
      </c>
      <c r="G118" s="114" t="s">
        <v>346</v>
      </c>
      <c r="H118" s="114">
        <v>42</v>
      </c>
      <c r="I118" s="122" t="s">
        <v>451</v>
      </c>
      <c r="J118" s="114" t="s">
        <v>67</v>
      </c>
      <c r="K118" s="114" t="s">
        <v>581</v>
      </c>
      <c r="L118" s="114" t="s">
        <v>716</v>
      </c>
      <c r="M118" s="114">
        <v>1</v>
      </c>
      <c r="N118" s="114">
        <v>0</v>
      </c>
      <c r="O118" s="116">
        <v>0.01</v>
      </c>
    </row>
    <row r="119" spans="2:15" x14ac:dyDescent="0.3">
      <c r="B119" s="117">
        <v>109</v>
      </c>
      <c r="C119" s="114">
        <v>14</v>
      </c>
      <c r="D119" s="114" t="s">
        <v>224</v>
      </c>
      <c r="E119" s="114" t="s">
        <v>219</v>
      </c>
      <c r="F119" s="115">
        <v>4.5474537037037042E-2</v>
      </c>
      <c r="G119" s="114" t="s">
        <v>291</v>
      </c>
      <c r="H119" s="114">
        <v>68</v>
      </c>
      <c r="I119" s="122" t="s">
        <v>394</v>
      </c>
      <c r="J119" s="114" t="s">
        <v>4</v>
      </c>
      <c r="K119" s="114" t="s">
        <v>582</v>
      </c>
      <c r="L119" s="114" t="s">
        <v>717</v>
      </c>
      <c r="M119" s="114">
        <v>1</v>
      </c>
      <c r="N119" s="114">
        <v>-24.36</v>
      </c>
      <c r="O119" s="116">
        <v>-24.71</v>
      </c>
    </row>
    <row r="120" spans="2:15" x14ac:dyDescent="0.3">
      <c r="B120" s="117">
        <v>110</v>
      </c>
      <c r="C120" s="114">
        <v>14</v>
      </c>
      <c r="D120" s="114" t="s">
        <v>222</v>
      </c>
      <c r="E120" s="114" t="s">
        <v>229</v>
      </c>
      <c r="F120" s="115">
        <v>3.965277777777778E-2</v>
      </c>
      <c r="G120" s="114" t="s">
        <v>347</v>
      </c>
      <c r="H120" s="114">
        <v>60</v>
      </c>
      <c r="I120" s="122" t="s">
        <v>452</v>
      </c>
      <c r="J120" s="114" t="s">
        <v>67</v>
      </c>
      <c r="K120" s="114" t="s">
        <v>583</v>
      </c>
      <c r="L120" s="114" t="s">
        <v>718</v>
      </c>
      <c r="M120" s="114">
        <v>1</v>
      </c>
      <c r="N120" s="114">
        <v>0</v>
      </c>
      <c r="O120" s="116">
        <v>0</v>
      </c>
    </row>
    <row r="121" spans="2:15" x14ac:dyDescent="0.3">
      <c r="B121" s="117">
        <v>111</v>
      </c>
      <c r="C121" s="114">
        <v>14</v>
      </c>
      <c r="D121" s="114" t="s">
        <v>217</v>
      </c>
      <c r="E121" s="114" t="s">
        <v>218</v>
      </c>
      <c r="F121" s="115">
        <v>4.3599537037037034E-2</v>
      </c>
      <c r="G121" s="114" t="s">
        <v>283</v>
      </c>
      <c r="H121" s="114">
        <v>62</v>
      </c>
      <c r="I121" s="122" t="s">
        <v>386</v>
      </c>
      <c r="J121" s="114" t="s">
        <v>4</v>
      </c>
      <c r="K121" s="114" t="s">
        <v>584</v>
      </c>
      <c r="L121" s="114" t="s">
        <v>718</v>
      </c>
      <c r="M121" s="114">
        <v>1</v>
      </c>
      <c r="N121" s="114">
        <v>-17.68</v>
      </c>
      <c r="O121" s="116">
        <v>-7.55</v>
      </c>
    </row>
    <row r="122" spans="2:15" x14ac:dyDescent="0.3">
      <c r="B122" s="117">
        <v>112</v>
      </c>
      <c r="C122" s="114">
        <v>14</v>
      </c>
      <c r="D122" s="114" t="s">
        <v>225</v>
      </c>
      <c r="E122" s="114" t="s">
        <v>223</v>
      </c>
      <c r="F122" s="115">
        <v>4.4074074074074071E-2</v>
      </c>
      <c r="G122" s="114" t="s">
        <v>348</v>
      </c>
      <c r="H122" s="114">
        <v>68</v>
      </c>
      <c r="I122" s="122" t="s">
        <v>453</v>
      </c>
      <c r="J122" s="114" t="s">
        <v>67</v>
      </c>
      <c r="K122" s="114" t="s">
        <v>585</v>
      </c>
      <c r="L122" s="114" t="s">
        <v>716</v>
      </c>
      <c r="M122" s="114">
        <v>1</v>
      </c>
      <c r="N122" s="114">
        <v>0</v>
      </c>
      <c r="O122" s="116">
        <v>0</v>
      </c>
    </row>
    <row r="123" spans="2:15" x14ac:dyDescent="0.3">
      <c r="B123" s="117">
        <v>113</v>
      </c>
      <c r="C123" s="114">
        <v>15</v>
      </c>
      <c r="D123" s="114" t="s">
        <v>223</v>
      </c>
      <c r="E123" s="114" t="s">
        <v>227</v>
      </c>
      <c r="F123" s="115">
        <v>3.9027777777777779E-2</v>
      </c>
      <c r="G123" s="114" t="s">
        <v>347</v>
      </c>
      <c r="H123" s="114">
        <v>50</v>
      </c>
      <c r="I123" s="122" t="s">
        <v>452</v>
      </c>
      <c r="J123" s="114" t="s">
        <v>3</v>
      </c>
      <c r="K123" s="114" t="s">
        <v>586</v>
      </c>
      <c r="L123" s="114" t="s">
        <v>717</v>
      </c>
      <c r="M123" s="114">
        <v>1</v>
      </c>
      <c r="N123" s="114">
        <v>16.91</v>
      </c>
      <c r="O123" s="116">
        <v>15.3</v>
      </c>
    </row>
    <row r="124" spans="2:15" x14ac:dyDescent="0.3">
      <c r="B124" s="117">
        <v>114</v>
      </c>
      <c r="C124" s="114">
        <v>15</v>
      </c>
      <c r="D124" s="114" t="s">
        <v>218</v>
      </c>
      <c r="E124" s="114" t="s">
        <v>225</v>
      </c>
      <c r="F124" s="115">
        <v>5.2465277777777784E-2</v>
      </c>
      <c r="G124" s="114" t="s">
        <v>349</v>
      </c>
      <c r="H124" s="114">
        <v>98</v>
      </c>
      <c r="I124" s="122" t="s">
        <v>444</v>
      </c>
      <c r="J124" s="114" t="s">
        <v>4</v>
      </c>
      <c r="K124" s="114" t="s">
        <v>587</v>
      </c>
      <c r="L124" s="114" t="s">
        <v>718</v>
      </c>
      <c r="M124" s="114">
        <v>1</v>
      </c>
      <c r="N124" s="114">
        <v>-21.23</v>
      </c>
      <c r="O124" s="116" t="s">
        <v>771</v>
      </c>
    </row>
    <row r="125" spans="2:15" x14ac:dyDescent="0.3">
      <c r="B125" s="117">
        <v>115</v>
      </c>
      <c r="C125" s="114">
        <v>15</v>
      </c>
      <c r="D125" s="114" t="s">
        <v>229</v>
      </c>
      <c r="E125" s="114" t="s">
        <v>217</v>
      </c>
      <c r="F125" s="115">
        <v>4.1504629629629627E-2</v>
      </c>
      <c r="G125" s="114" t="s">
        <v>280</v>
      </c>
      <c r="H125" s="114">
        <v>48</v>
      </c>
      <c r="I125" s="122" t="s">
        <v>384</v>
      </c>
      <c r="J125" s="114" t="s">
        <v>4</v>
      </c>
      <c r="K125" s="114" t="s">
        <v>588</v>
      </c>
      <c r="L125" s="114" t="s">
        <v>717</v>
      </c>
      <c r="M125" s="114">
        <v>1</v>
      </c>
      <c r="N125" s="114" t="s">
        <v>741</v>
      </c>
      <c r="O125" s="116" t="s">
        <v>772</v>
      </c>
    </row>
    <row r="126" spans="2:15" x14ac:dyDescent="0.3">
      <c r="B126" s="117">
        <v>116</v>
      </c>
      <c r="C126" s="114">
        <v>15</v>
      </c>
      <c r="D126" s="114" t="s">
        <v>219</v>
      </c>
      <c r="E126" s="114" t="s">
        <v>222</v>
      </c>
      <c r="F126" s="115">
        <v>5.0011574074074076E-2</v>
      </c>
      <c r="G126" s="114" t="s">
        <v>264</v>
      </c>
      <c r="H126" s="114">
        <v>88</v>
      </c>
      <c r="I126" s="122" t="s">
        <v>368</v>
      </c>
      <c r="J126" s="114" t="s">
        <v>3</v>
      </c>
      <c r="K126" s="114" t="s">
        <v>589</v>
      </c>
      <c r="L126" s="114" t="s">
        <v>717</v>
      </c>
      <c r="M126" s="114">
        <v>1</v>
      </c>
      <c r="N126" s="114" t="s">
        <v>742</v>
      </c>
      <c r="O126" s="116" t="s">
        <v>755</v>
      </c>
    </row>
    <row r="127" spans="2:15" x14ac:dyDescent="0.3">
      <c r="B127" s="117">
        <v>117</v>
      </c>
      <c r="C127" s="114">
        <v>15</v>
      </c>
      <c r="D127" s="114" t="s">
        <v>221</v>
      </c>
      <c r="E127" s="114" t="s">
        <v>224</v>
      </c>
      <c r="F127" s="115">
        <v>3.1678240740740743E-2</v>
      </c>
      <c r="G127" s="114" t="s">
        <v>350</v>
      </c>
      <c r="H127" s="114">
        <v>34</v>
      </c>
      <c r="I127" s="122" t="s">
        <v>454</v>
      </c>
      <c r="J127" s="114" t="s">
        <v>67</v>
      </c>
      <c r="K127" s="114" t="s">
        <v>590</v>
      </c>
      <c r="L127" s="114" t="s">
        <v>715</v>
      </c>
      <c r="M127" s="114">
        <v>1</v>
      </c>
      <c r="N127" s="114">
        <v>0.01</v>
      </c>
      <c r="O127" s="116">
        <v>0</v>
      </c>
    </row>
    <row r="128" spans="2:15" x14ac:dyDescent="0.3">
      <c r="B128" s="117">
        <v>118</v>
      </c>
      <c r="C128" s="114">
        <v>15</v>
      </c>
      <c r="D128" s="114" t="s">
        <v>226</v>
      </c>
      <c r="E128" s="114" t="s">
        <v>220</v>
      </c>
      <c r="F128" s="115">
        <v>3.5243055555555555E-2</v>
      </c>
      <c r="G128" s="114" t="s">
        <v>351</v>
      </c>
      <c r="H128" s="114">
        <v>44</v>
      </c>
      <c r="I128" s="122" t="s">
        <v>455</v>
      </c>
      <c r="J128" s="114" t="s">
        <v>67</v>
      </c>
      <c r="K128" s="114" t="s">
        <v>591</v>
      </c>
      <c r="L128" s="114" t="s">
        <v>716</v>
      </c>
      <c r="M128" s="114">
        <v>1</v>
      </c>
      <c r="N128" s="114">
        <v>0</v>
      </c>
      <c r="O128" s="116">
        <v>0</v>
      </c>
    </row>
    <row r="129" spans="2:15" x14ac:dyDescent="0.3">
      <c r="B129" s="117">
        <v>119</v>
      </c>
      <c r="C129" s="114">
        <v>15</v>
      </c>
      <c r="D129" s="114" t="s">
        <v>228</v>
      </c>
      <c r="E129" s="114" t="s">
        <v>216</v>
      </c>
      <c r="F129" s="115">
        <v>4.2245370370370371E-2</v>
      </c>
      <c r="G129" s="114" t="s">
        <v>352</v>
      </c>
      <c r="H129" s="114">
        <v>60</v>
      </c>
      <c r="I129" s="122" t="s">
        <v>456</v>
      </c>
      <c r="J129" s="114" t="s">
        <v>4</v>
      </c>
      <c r="K129" s="114" t="s">
        <v>592</v>
      </c>
      <c r="L129" s="114" t="s">
        <v>721</v>
      </c>
      <c r="M129" s="114">
        <v>1</v>
      </c>
      <c r="N129" s="114" t="s">
        <v>728</v>
      </c>
      <c r="O129" s="116" t="s">
        <v>760</v>
      </c>
    </row>
    <row r="130" spans="2:15" x14ac:dyDescent="0.3">
      <c r="B130" s="117">
        <v>120</v>
      </c>
      <c r="C130" s="114">
        <v>15</v>
      </c>
      <c r="D130" s="114" t="s">
        <v>167</v>
      </c>
      <c r="E130" s="114" t="s">
        <v>215</v>
      </c>
      <c r="F130" s="115">
        <v>5.1481481481481482E-2</v>
      </c>
      <c r="G130" s="114" t="s">
        <v>353</v>
      </c>
      <c r="H130" s="114">
        <v>99</v>
      </c>
      <c r="I130" s="122" t="s">
        <v>385</v>
      </c>
      <c r="J130" s="114" t="s">
        <v>67</v>
      </c>
      <c r="K130" s="114" t="s">
        <v>593</v>
      </c>
      <c r="L130" s="114" t="s">
        <v>714</v>
      </c>
      <c r="M130" s="114">
        <v>1</v>
      </c>
      <c r="N130" s="114">
        <v>0</v>
      </c>
      <c r="O130" s="116">
        <v>0</v>
      </c>
    </row>
    <row r="131" spans="2:15" x14ac:dyDescent="0.3">
      <c r="B131" s="117">
        <v>121</v>
      </c>
      <c r="C131" s="114">
        <v>16</v>
      </c>
      <c r="D131" s="114" t="s">
        <v>227</v>
      </c>
      <c r="E131" s="114" t="s">
        <v>215</v>
      </c>
      <c r="F131" s="115">
        <v>4.4270833333333336E-2</v>
      </c>
      <c r="G131" s="114" t="s">
        <v>262</v>
      </c>
      <c r="H131" s="114">
        <v>58</v>
      </c>
      <c r="I131" s="122" t="s">
        <v>366</v>
      </c>
      <c r="J131" s="114" t="s">
        <v>4</v>
      </c>
      <c r="K131" s="114" t="s">
        <v>594</v>
      </c>
      <c r="L131" s="114" t="s">
        <v>717</v>
      </c>
      <c r="M131" s="114">
        <v>1</v>
      </c>
      <c r="N131" s="114">
        <v>-15.11</v>
      </c>
      <c r="O131" s="116" t="s">
        <v>761</v>
      </c>
    </row>
    <row r="132" spans="2:15" x14ac:dyDescent="0.3">
      <c r="B132" s="117">
        <v>122</v>
      </c>
      <c r="C132" s="114">
        <v>16</v>
      </c>
      <c r="D132" s="114" t="s">
        <v>167</v>
      </c>
      <c r="E132" s="114" t="s">
        <v>216</v>
      </c>
      <c r="F132" s="115">
        <v>3.6909722222222226E-2</v>
      </c>
      <c r="G132" s="114" t="s">
        <v>263</v>
      </c>
      <c r="H132" s="114">
        <v>58</v>
      </c>
      <c r="I132" s="122" t="s">
        <v>367</v>
      </c>
      <c r="J132" s="114" t="s">
        <v>4</v>
      </c>
      <c r="K132" s="114" t="s">
        <v>595</v>
      </c>
      <c r="L132" s="114" t="s">
        <v>717</v>
      </c>
      <c r="M132" s="114">
        <v>1</v>
      </c>
      <c r="N132" s="114" t="s">
        <v>743</v>
      </c>
      <c r="O132" s="116" t="s">
        <v>771</v>
      </c>
    </row>
    <row r="133" spans="2:15" x14ac:dyDescent="0.3">
      <c r="B133" s="117">
        <v>123</v>
      </c>
      <c r="C133" s="114">
        <v>16</v>
      </c>
      <c r="D133" s="114" t="s">
        <v>228</v>
      </c>
      <c r="E133" s="114" t="s">
        <v>220</v>
      </c>
      <c r="F133" s="115">
        <v>5.3391203703703705E-2</v>
      </c>
      <c r="G133" s="114" t="s">
        <v>264</v>
      </c>
      <c r="H133" s="114">
        <v>104</v>
      </c>
      <c r="I133" s="122" t="s">
        <v>368</v>
      </c>
      <c r="J133" s="114" t="s">
        <v>4</v>
      </c>
      <c r="K133" s="114" t="s">
        <v>596</v>
      </c>
      <c r="L133" s="114" t="s">
        <v>717</v>
      </c>
      <c r="M133" s="114">
        <v>1</v>
      </c>
      <c r="N133" s="114">
        <v>-22.63</v>
      </c>
      <c r="O133" s="116">
        <v>-19.12</v>
      </c>
    </row>
    <row r="134" spans="2:15" x14ac:dyDescent="0.3">
      <c r="B134" s="117">
        <v>124</v>
      </c>
      <c r="C134" s="114">
        <v>16</v>
      </c>
      <c r="D134" s="114" t="s">
        <v>226</v>
      </c>
      <c r="E134" s="114" t="s">
        <v>224</v>
      </c>
      <c r="F134" s="115">
        <v>3.3298611111111112E-2</v>
      </c>
      <c r="G134" s="114" t="s">
        <v>265</v>
      </c>
      <c r="H134" s="114">
        <v>42</v>
      </c>
      <c r="I134" s="122" t="s">
        <v>369</v>
      </c>
      <c r="J134" s="114" t="s">
        <v>67</v>
      </c>
      <c r="K134" s="114" t="s">
        <v>597</v>
      </c>
      <c r="L134" s="114" t="s">
        <v>716</v>
      </c>
      <c r="M134" s="114">
        <v>1</v>
      </c>
      <c r="N134" s="114">
        <v>0</v>
      </c>
      <c r="O134" s="116">
        <v>0</v>
      </c>
    </row>
    <row r="135" spans="2:15" x14ac:dyDescent="0.3">
      <c r="B135" s="117">
        <v>125</v>
      </c>
      <c r="C135" s="114">
        <v>16</v>
      </c>
      <c r="D135" s="114" t="s">
        <v>221</v>
      </c>
      <c r="E135" s="114" t="s">
        <v>222</v>
      </c>
      <c r="F135" s="115">
        <v>4.1296296296296296E-2</v>
      </c>
      <c r="G135" s="114" t="s">
        <v>266</v>
      </c>
      <c r="H135" s="114">
        <v>49</v>
      </c>
      <c r="I135" s="122" t="s">
        <v>370</v>
      </c>
      <c r="J135" s="114" t="s">
        <v>3</v>
      </c>
      <c r="K135" s="114" t="s">
        <v>598</v>
      </c>
      <c r="L135" s="114" t="s">
        <v>717</v>
      </c>
      <c r="M135" s="114">
        <v>1</v>
      </c>
      <c r="N135" s="114">
        <v>11.6</v>
      </c>
      <c r="O135" s="116">
        <v>182.02</v>
      </c>
    </row>
    <row r="136" spans="2:15" x14ac:dyDescent="0.3">
      <c r="B136" s="117">
        <v>126</v>
      </c>
      <c r="C136" s="114">
        <v>16</v>
      </c>
      <c r="D136" s="114" t="s">
        <v>219</v>
      </c>
      <c r="E136" s="114" t="s">
        <v>217</v>
      </c>
      <c r="F136" s="115">
        <v>3.7488425925925925E-2</v>
      </c>
      <c r="G136" s="114" t="s">
        <v>267</v>
      </c>
      <c r="H136" s="114">
        <v>55</v>
      </c>
      <c r="I136" s="122" t="s">
        <v>371</v>
      </c>
      <c r="J136" s="114" t="s">
        <v>67</v>
      </c>
      <c r="K136" s="114" t="s">
        <v>599</v>
      </c>
      <c r="L136" s="114" t="s">
        <v>718</v>
      </c>
      <c r="M136" s="114">
        <v>1</v>
      </c>
      <c r="N136" s="114">
        <v>0</v>
      </c>
      <c r="O136" s="116">
        <v>-0.04</v>
      </c>
    </row>
    <row r="137" spans="2:15" x14ac:dyDescent="0.3">
      <c r="B137" s="117">
        <v>127</v>
      </c>
      <c r="C137" s="114">
        <v>16</v>
      </c>
      <c r="D137" s="114" t="s">
        <v>229</v>
      </c>
      <c r="E137" s="114" t="s">
        <v>225</v>
      </c>
      <c r="F137" s="115">
        <v>5.28587962962963E-2</v>
      </c>
      <c r="G137" s="114" t="s">
        <v>268</v>
      </c>
      <c r="H137" s="114">
        <v>114</v>
      </c>
      <c r="I137" s="122" t="s">
        <v>372</v>
      </c>
      <c r="J137" s="114" t="s">
        <v>67</v>
      </c>
      <c r="K137" s="114" t="s">
        <v>600</v>
      </c>
      <c r="L137" s="114" t="s">
        <v>716</v>
      </c>
      <c r="M137" s="114">
        <v>1</v>
      </c>
      <c r="N137" s="114">
        <v>0</v>
      </c>
      <c r="O137" s="116">
        <v>0</v>
      </c>
    </row>
    <row r="138" spans="2:15" x14ac:dyDescent="0.3">
      <c r="B138" s="117">
        <v>128</v>
      </c>
      <c r="C138" s="114">
        <v>16</v>
      </c>
      <c r="D138" s="114" t="s">
        <v>218</v>
      </c>
      <c r="E138" s="114" t="s">
        <v>223</v>
      </c>
      <c r="F138" s="115">
        <v>4.4363425925925924E-2</v>
      </c>
      <c r="G138" s="114" t="s">
        <v>341</v>
      </c>
      <c r="H138" s="114">
        <v>67</v>
      </c>
      <c r="I138" s="122" t="s">
        <v>445</v>
      </c>
      <c r="J138" s="114" t="s">
        <v>3</v>
      </c>
      <c r="K138" s="114" t="s">
        <v>601</v>
      </c>
      <c r="L138" s="114" t="s">
        <v>717</v>
      </c>
      <c r="M138" s="114">
        <v>1</v>
      </c>
      <c r="N138" s="114">
        <v>49.53</v>
      </c>
      <c r="O138" s="116">
        <v>52.93</v>
      </c>
    </row>
    <row r="139" spans="2:15" x14ac:dyDescent="0.3">
      <c r="B139" s="117">
        <v>129</v>
      </c>
      <c r="C139" s="114">
        <v>17</v>
      </c>
      <c r="D139" s="114" t="s">
        <v>218</v>
      </c>
      <c r="E139" s="114" t="s">
        <v>227</v>
      </c>
      <c r="F139" s="115">
        <v>4.5925925925925926E-2</v>
      </c>
      <c r="G139" s="114" t="s">
        <v>270</v>
      </c>
      <c r="H139" s="114">
        <v>69</v>
      </c>
      <c r="I139" s="122" t="s">
        <v>374</v>
      </c>
      <c r="J139" s="114" t="s">
        <v>67</v>
      </c>
      <c r="K139" s="114" t="s">
        <v>602</v>
      </c>
      <c r="L139" s="114" t="s">
        <v>716</v>
      </c>
      <c r="M139" s="114">
        <v>1</v>
      </c>
      <c r="N139" s="114">
        <v>0</v>
      </c>
      <c r="O139" s="116">
        <v>0</v>
      </c>
    </row>
    <row r="140" spans="2:15" x14ac:dyDescent="0.3">
      <c r="B140" s="117">
        <v>130</v>
      </c>
      <c r="C140" s="114">
        <v>17</v>
      </c>
      <c r="D140" s="114" t="s">
        <v>223</v>
      </c>
      <c r="E140" s="114" t="s">
        <v>229</v>
      </c>
      <c r="F140" s="115">
        <v>4.6909722222222221E-2</v>
      </c>
      <c r="G140" s="114" t="s">
        <v>271</v>
      </c>
      <c r="H140" s="114">
        <v>71</v>
      </c>
      <c r="I140" s="122" t="s">
        <v>375</v>
      </c>
      <c r="J140" s="114" t="s">
        <v>3</v>
      </c>
      <c r="K140" s="114" t="s">
        <v>603</v>
      </c>
      <c r="L140" s="114" t="s">
        <v>717</v>
      </c>
      <c r="M140" s="114">
        <v>1</v>
      </c>
      <c r="N140" s="114" t="s">
        <v>744</v>
      </c>
      <c r="O140" s="116" t="s">
        <v>773</v>
      </c>
    </row>
    <row r="141" spans="2:15" x14ac:dyDescent="0.3">
      <c r="B141" s="117">
        <v>131</v>
      </c>
      <c r="C141" s="114">
        <v>17</v>
      </c>
      <c r="D141" s="114" t="s">
        <v>225</v>
      </c>
      <c r="E141" s="114" t="s">
        <v>219</v>
      </c>
      <c r="F141" s="115">
        <v>4.2083333333333334E-2</v>
      </c>
      <c r="G141" s="114" t="s">
        <v>272</v>
      </c>
      <c r="H141" s="114">
        <v>58</v>
      </c>
      <c r="I141" s="122" t="s">
        <v>376</v>
      </c>
      <c r="J141" s="114" t="s">
        <v>67</v>
      </c>
      <c r="K141" s="114" t="s">
        <v>604</v>
      </c>
      <c r="L141" s="114" t="s">
        <v>716</v>
      </c>
      <c r="M141" s="114">
        <v>1</v>
      </c>
      <c r="N141" s="114">
        <v>0</v>
      </c>
      <c r="O141" s="116">
        <v>0</v>
      </c>
    </row>
    <row r="142" spans="2:15" x14ac:dyDescent="0.3">
      <c r="B142" s="117">
        <v>132</v>
      </c>
      <c r="C142" s="114">
        <v>17</v>
      </c>
      <c r="D142" s="114" t="s">
        <v>217</v>
      </c>
      <c r="E142" s="114" t="s">
        <v>221</v>
      </c>
      <c r="F142" s="115">
        <v>4.6805555555555552E-2</v>
      </c>
      <c r="G142" s="114" t="s">
        <v>273</v>
      </c>
      <c r="H142" s="114">
        <v>79</v>
      </c>
      <c r="I142" s="122" t="s">
        <v>377</v>
      </c>
      <c r="J142" s="114" t="s">
        <v>4</v>
      </c>
      <c r="K142" s="114" t="s">
        <v>605</v>
      </c>
      <c r="L142" s="114" t="s">
        <v>718</v>
      </c>
      <c r="M142" s="114">
        <v>1</v>
      </c>
      <c r="N142" s="114">
        <v>-11.5</v>
      </c>
      <c r="O142" s="116" t="s">
        <v>774</v>
      </c>
    </row>
    <row r="143" spans="2:15" x14ac:dyDescent="0.3">
      <c r="B143" s="117">
        <v>133</v>
      </c>
      <c r="C143" s="114">
        <v>17</v>
      </c>
      <c r="D143" s="114" t="s">
        <v>222</v>
      </c>
      <c r="E143" s="114" t="s">
        <v>226</v>
      </c>
      <c r="F143" s="115">
        <v>4.1643518518518517E-2</v>
      </c>
      <c r="G143" s="114" t="s">
        <v>274</v>
      </c>
      <c r="H143" s="114">
        <v>55</v>
      </c>
      <c r="I143" s="122" t="s">
        <v>378</v>
      </c>
      <c r="J143" s="114" t="s">
        <v>3</v>
      </c>
      <c r="K143" s="114" t="s">
        <v>606</v>
      </c>
      <c r="L143" s="114" t="s">
        <v>717</v>
      </c>
      <c r="M143" s="114">
        <v>1</v>
      </c>
      <c r="N143" s="114" t="s">
        <v>745</v>
      </c>
      <c r="O143" s="116">
        <v>16.23</v>
      </c>
    </row>
    <row r="144" spans="2:15" x14ac:dyDescent="0.3">
      <c r="B144" s="117">
        <v>134</v>
      </c>
      <c r="C144" s="114">
        <v>17</v>
      </c>
      <c r="D144" s="114" t="s">
        <v>224</v>
      </c>
      <c r="E144" s="114" t="s">
        <v>228</v>
      </c>
      <c r="F144" s="115">
        <v>4.854166666666667E-2</v>
      </c>
      <c r="G144" s="114" t="s">
        <v>275</v>
      </c>
      <c r="H144" s="114">
        <v>67</v>
      </c>
      <c r="I144" s="122" t="s">
        <v>379</v>
      </c>
      <c r="J144" s="114" t="s">
        <v>3</v>
      </c>
      <c r="K144" s="114" t="s">
        <v>607</v>
      </c>
      <c r="L144" s="114" t="s">
        <v>720</v>
      </c>
      <c r="M144" s="114">
        <v>1</v>
      </c>
      <c r="N144" s="114" t="s">
        <v>728</v>
      </c>
      <c r="O144" s="116" t="s">
        <v>760</v>
      </c>
    </row>
    <row r="145" spans="2:15" x14ac:dyDescent="0.3">
      <c r="B145" s="117">
        <v>135</v>
      </c>
      <c r="C145" s="114">
        <v>17</v>
      </c>
      <c r="D145" s="114" t="s">
        <v>220</v>
      </c>
      <c r="E145" s="114" t="s">
        <v>167</v>
      </c>
      <c r="F145" s="115">
        <v>4.5706018518518521E-2</v>
      </c>
      <c r="G145" s="114" t="s">
        <v>276</v>
      </c>
      <c r="H145" s="114">
        <v>69</v>
      </c>
      <c r="I145" s="122" t="s">
        <v>457</v>
      </c>
      <c r="J145" s="114" t="s">
        <v>3</v>
      </c>
      <c r="K145" s="114" t="s">
        <v>608</v>
      </c>
      <c r="L145" s="114" t="s">
        <v>718</v>
      </c>
      <c r="M145" s="114">
        <v>1</v>
      </c>
      <c r="N145" s="114">
        <v>31.9</v>
      </c>
      <c r="O145" s="116">
        <v>5.8</v>
      </c>
    </row>
    <row r="146" spans="2:15" x14ac:dyDescent="0.3">
      <c r="B146" s="117">
        <v>136</v>
      </c>
      <c r="C146" s="114">
        <v>17</v>
      </c>
      <c r="D146" s="114" t="s">
        <v>216</v>
      </c>
      <c r="E146" s="114" t="s">
        <v>215</v>
      </c>
      <c r="F146" s="115">
        <v>4.7222222222222221E-2</v>
      </c>
      <c r="G146" s="114" t="s">
        <v>277</v>
      </c>
      <c r="H146" s="114">
        <v>80</v>
      </c>
      <c r="I146" s="122" t="s">
        <v>458</v>
      </c>
      <c r="J146" s="114" t="s">
        <v>67</v>
      </c>
      <c r="K146" s="114" t="s">
        <v>609</v>
      </c>
      <c r="L146" s="114" t="s">
        <v>718</v>
      </c>
      <c r="M146" s="114">
        <v>1</v>
      </c>
      <c r="N146" s="114">
        <v>2.4500000000000002</v>
      </c>
      <c r="O146" s="116">
        <v>0</v>
      </c>
    </row>
    <row r="147" spans="2:15" x14ac:dyDescent="0.3">
      <c r="B147" s="117">
        <v>137</v>
      </c>
      <c r="C147" s="114">
        <v>18</v>
      </c>
      <c r="D147" s="114" t="s">
        <v>227</v>
      </c>
      <c r="E147" s="114" t="s">
        <v>216</v>
      </c>
      <c r="F147" s="115">
        <v>4.0023148148148148E-2</v>
      </c>
      <c r="G147" s="114" t="s">
        <v>278</v>
      </c>
      <c r="H147" s="114">
        <v>59</v>
      </c>
      <c r="I147" s="122" t="s">
        <v>382</v>
      </c>
      <c r="J147" s="114" t="s">
        <v>67</v>
      </c>
      <c r="K147" s="114" t="s">
        <v>610</v>
      </c>
      <c r="L147" s="114" t="s">
        <v>718</v>
      </c>
      <c r="M147" s="114">
        <v>1</v>
      </c>
      <c r="N147" s="114">
        <v>-0.97</v>
      </c>
      <c r="O147" s="116">
        <v>-0.53</v>
      </c>
    </row>
    <row r="148" spans="2:15" x14ac:dyDescent="0.3">
      <c r="B148" s="117">
        <v>138</v>
      </c>
      <c r="C148" s="114">
        <v>18</v>
      </c>
      <c r="D148" s="114" t="s">
        <v>215</v>
      </c>
      <c r="E148" s="114" t="s">
        <v>220</v>
      </c>
      <c r="F148" s="115">
        <v>4.4826388888888895E-2</v>
      </c>
      <c r="G148" s="114" t="s">
        <v>279</v>
      </c>
      <c r="H148" s="114">
        <v>54</v>
      </c>
      <c r="I148" s="122" t="s">
        <v>383</v>
      </c>
      <c r="J148" s="114" t="s">
        <v>3</v>
      </c>
      <c r="K148" s="114" t="s">
        <v>611</v>
      </c>
      <c r="L148" s="114" t="s">
        <v>717</v>
      </c>
      <c r="M148" s="114">
        <v>1</v>
      </c>
      <c r="N148" s="114" t="s">
        <v>746</v>
      </c>
      <c r="O148" s="116">
        <v>18.739999999999998</v>
      </c>
    </row>
    <row r="149" spans="2:15" x14ac:dyDescent="0.3">
      <c r="B149" s="117">
        <v>139</v>
      </c>
      <c r="C149" s="114">
        <v>18</v>
      </c>
      <c r="D149" s="114" t="s">
        <v>167</v>
      </c>
      <c r="E149" s="114" t="s">
        <v>224</v>
      </c>
      <c r="F149" s="115">
        <v>1.712962962962963E-2</v>
      </c>
      <c r="G149" s="114" t="s">
        <v>280</v>
      </c>
      <c r="H149" s="114">
        <v>13</v>
      </c>
      <c r="I149" s="122" t="s">
        <v>384</v>
      </c>
      <c r="J149" s="114" t="s">
        <v>67</v>
      </c>
      <c r="K149" s="114" t="s">
        <v>612</v>
      </c>
      <c r="L149" s="114" t="s">
        <v>715</v>
      </c>
      <c r="M149" s="114">
        <v>1</v>
      </c>
      <c r="N149" s="114">
        <v>0</v>
      </c>
      <c r="O149" s="116">
        <v>0</v>
      </c>
    </row>
    <row r="150" spans="2:15" x14ac:dyDescent="0.3">
      <c r="B150" s="117">
        <v>140</v>
      </c>
      <c r="C150" s="114">
        <v>18</v>
      </c>
      <c r="D150" s="114" t="s">
        <v>228</v>
      </c>
      <c r="E150" s="114" t="s">
        <v>222</v>
      </c>
      <c r="F150" s="115">
        <v>4.6979166666666662E-2</v>
      </c>
      <c r="G150" s="114" t="s">
        <v>281</v>
      </c>
      <c r="H150" s="114">
        <v>58</v>
      </c>
      <c r="I150" s="122" t="s">
        <v>384</v>
      </c>
      <c r="J150" s="114" t="s">
        <v>4</v>
      </c>
      <c r="K150" s="114" t="s">
        <v>613</v>
      </c>
      <c r="L150" s="114" t="s">
        <v>717</v>
      </c>
      <c r="M150" s="114">
        <v>1</v>
      </c>
      <c r="N150" s="114">
        <v>-28.16</v>
      </c>
      <c r="O150" s="116" t="s">
        <v>759</v>
      </c>
    </row>
    <row r="151" spans="2:15" x14ac:dyDescent="0.3">
      <c r="B151" s="117">
        <v>141</v>
      </c>
      <c r="C151" s="114">
        <v>18</v>
      </c>
      <c r="D151" s="114" t="s">
        <v>226</v>
      </c>
      <c r="E151" s="114" t="s">
        <v>217</v>
      </c>
      <c r="F151" s="115">
        <v>4.116898148148148E-2</v>
      </c>
      <c r="G151" s="114" t="s">
        <v>282</v>
      </c>
      <c r="H151" s="114">
        <v>64</v>
      </c>
      <c r="I151" s="122" t="s">
        <v>385</v>
      </c>
      <c r="J151" s="114" t="s">
        <v>4</v>
      </c>
      <c r="K151" s="114" t="s">
        <v>614</v>
      </c>
      <c r="L151" s="114" t="s">
        <v>717</v>
      </c>
      <c r="M151" s="114">
        <v>1</v>
      </c>
      <c r="N151" s="114">
        <v>-15.64</v>
      </c>
      <c r="O151" s="116" t="s">
        <v>775</v>
      </c>
    </row>
    <row r="152" spans="2:15" x14ac:dyDescent="0.3">
      <c r="B152" s="117">
        <v>142</v>
      </c>
      <c r="C152" s="114">
        <v>18</v>
      </c>
      <c r="D152" s="114" t="s">
        <v>221</v>
      </c>
      <c r="E152" s="114" t="s">
        <v>225</v>
      </c>
      <c r="F152" s="115">
        <v>5.0798611111111114E-2</v>
      </c>
      <c r="G152" s="114" t="s">
        <v>283</v>
      </c>
      <c r="H152" s="114">
        <v>94</v>
      </c>
      <c r="I152" s="122" t="s">
        <v>386</v>
      </c>
      <c r="J152" s="114" t="s">
        <v>3</v>
      </c>
      <c r="K152" s="114" t="s">
        <v>615</v>
      </c>
      <c r="L152" s="114" t="s">
        <v>717</v>
      </c>
      <c r="M152" s="114">
        <v>1</v>
      </c>
      <c r="N152" s="114">
        <v>98.69</v>
      </c>
      <c r="O152" s="116">
        <v>46.91</v>
      </c>
    </row>
    <row r="153" spans="2:15" x14ac:dyDescent="0.3">
      <c r="B153" s="117">
        <v>143</v>
      </c>
      <c r="C153" s="114">
        <v>18</v>
      </c>
      <c r="D153" s="114" t="s">
        <v>219</v>
      </c>
      <c r="E153" s="114" t="s">
        <v>223</v>
      </c>
      <c r="F153" s="115">
        <v>4.5706018518518521E-2</v>
      </c>
      <c r="G153" s="114" t="s">
        <v>284</v>
      </c>
      <c r="H153" s="114">
        <v>66</v>
      </c>
      <c r="I153" s="122" t="s">
        <v>387</v>
      </c>
      <c r="J153" s="114" t="s">
        <v>67</v>
      </c>
      <c r="K153" s="114" t="s">
        <v>616</v>
      </c>
      <c r="L153" s="114" t="s">
        <v>716</v>
      </c>
      <c r="M153" s="114">
        <v>1</v>
      </c>
      <c r="N153" s="114">
        <v>0</v>
      </c>
      <c r="O153" s="116">
        <v>0</v>
      </c>
    </row>
    <row r="154" spans="2:15" x14ac:dyDescent="0.3">
      <c r="B154" s="117">
        <v>144</v>
      </c>
      <c r="C154" s="114">
        <v>18</v>
      </c>
      <c r="D154" s="114" t="s">
        <v>229</v>
      </c>
      <c r="E154" s="114" t="s">
        <v>218</v>
      </c>
      <c r="F154" s="115">
        <v>4.6226851851851852E-2</v>
      </c>
      <c r="G154" s="114" t="s">
        <v>285</v>
      </c>
      <c r="H154" s="114">
        <v>72</v>
      </c>
      <c r="I154" s="122" t="s">
        <v>388</v>
      </c>
      <c r="J154" s="114" t="s">
        <v>67</v>
      </c>
      <c r="K154" s="114" t="s">
        <v>617</v>
      </c>
      <c r="L154" s="114" t="s">
        <v>718</v>
      </c>
      <c r="M154" s="114">
        <v>1</v>
      </c>
      <c r="N154" s="114">
        <v>0</v>
      </c>
      <c r="O154" s="116">
        <v>-1.17</v>
      </c>
    </row>
    <row r="155" spans="2:15" x14ac:dyDescent="0.3">
      <c r="B155" s="117">
        <v>145</v>
      </c>
      <c r="C155" s="114">
        <v>19</v>
      </c>
      <c r="D155" s="114" t="s">
        <v>229</v>
      </c>
      <c r="E155" s="114" t="s">
        <v>227</v>
      </c>
      <c r="F155" s="115">
        <v>3.3483796296296296E-2</v>
      </c>
      <c r="G155" s="114" t="s">
        <v>286</v>
      </c>
      <c r="H155" s="114">
        <v>43</v>
      </c>
      <c r="I155" s="122" t="s">
        <v>389</v>
      </c>
      <c r="J155" s="114" t="s">
        <v>67</v>
      </c>
      <c r="K155" s="114" t="s">
        <v>618</v>
      </c>
      <c r="L155" s="114" t="s">
        <v>715</v>
      </c>
      <c r="M155" s="114">
        <v>1</v>
      </c>
      <c r="N155" s="114">
        <v>0</v>
      </c>
      <c r="O155" s="116">
        <v>0</v>
      </c>
    </row>
    <row r="156" spans="2:15" x14ac:dyDescent="0.3">
      <c r="B156" s="117">
        <v>146</v>
      </c>
      <c r="C156" s="114">
        <v>19</v>
      </c>
      <c r="D156" s="114" t="s">
        <v>218</v>
      </c>
      <c r="E156" s="114" t="s">
        <v>219</v>
      </c>
      <c r="F156" s="115">
        <v>3.6747685185185182E-2</v>
      </c>
      <c r="G156" s="114" t="s">
        <v>287</v>
      </c>
      <c r="H156" s="114">
        <v>47</v>
      </c>
      <c r="I156" s="122" t="s">
        <v>390</v>
      </c>
      <c r="J156" s="114" t="s">
        <v>3</v>
      </c>
      <c r="K156" s="114" t="s">
        <v>619</v>
      </c>
      <c r="L156" s="114" t="s">
        <v>717</v>
      </c>
      <c r="M156" s="114">
        <v>1</v>
      </c>
      <c r="N156" s="114">
        <v>21.9</v>
      </c>
      <c r="O156" s="116">
        <v>19.260000000000002</v>
      </c>
    </row>
    <row r="157" spans="2:15" x14ac:dyDescent="0.3">
      <c r="B157" s="117">
        <v>147</v>
      </c>
      <c r="C157" s="114">
        <v>19</v>
      </c>
      <c r="D157" s="114" t="s">
        <v>223</v>
      </c>
      <c r="E157" s="114" t="s">
        <v>221</v>
      </c>
      <c r="F157" s="115">
        <v>6.8483796296296293E-2</v>
      </c>
      <c r="G157" s="114" t="s">
        <v>288</v>
      </c>
      <c r="H157" s="114">
        <v>227</v>
      </c>
      <c r="I157" s="122" t="s">
        <v>391</v>
      </c>
      <c r="J157" s="114" t="s">
        <v>67</v>
      </c>
      <c r="K157" s="114" t="s">
        <v>620</v>
      </c>
      <c r="L157" s="114" t="s">
        <v>716</v>
      </c>
      <c r="M157" s="114">
        <v>1</v>
      </c>
      <c r="N157" s="114">
        <v>0</v>
      </c>
      <c r="O157" s="116">
        <v>-0.01</v>
      </c>
    </row>
    <row r="158" spans="2:15" x14ac:dyDescent="0.3">
      <c r="B158" s="117">
        <v>148</v>
      </c>
      <c r="C158" s="114">
        <v>19</v>
      </c>
      <c r="D158" s="114" t="s">
        <v>225</v>
      </c>
      <c r="E158" s="114" t="s">
        <v>226</v>
      </c>
      <c r="F158" s="115">
        <v>3.1319444444444448E-2</v>
      </c>
      <c r="G158" s="114" t="s">
        <v>289</v>
      </c>
      <c r="H158" s="114">
        <v>46</v>
      </c>
      <c r="I158" s="122" t="s">
        <v>392</v>
      </c>
      <c r="J158" s="114" t="s">
        <v>67</v>
      </c>
      <c r="K158" s="114" t="s">
        <v>621</v>
      </c>
      <c r="L158" s="114" t="s">
        <v>718</v>
      </c>
      <c r="M158" s="114">
        <v>1</v>
      </c>
      <c r="N158" s="114">
        <v>0</v>
      </c>
      <c r="O158" s="116">
        <v>0</v>
      </c>
    </row>
    <row r="159" spans="2:15" x14ac:dyDescent="0.3">
      <c r="B159" s="117">
        <v>149</v>
      </c>
      <c r="C159" s="114">
        <v>19</v>
      </c>
      <c r="D159" s="114" t="s">
        <v>217</v>
      </c>
      <c r="E159" s="114" t="s">
        <v>228</v>
      </c>
      <c r="F159" s="115">
        <v>4.7129629629629632E-2</v>
      </c>
      <c r="G159" s="114" t="s">
        <v>354</v>
      </c>
      <c r="H159" s="114">
        <v>72</v>
      </c>
      <c r="I159" s="122" t="s">
        <v>459</v>
      </c>
      <c r="J159" s="114" t="s">
        <v>3</v>
      </c>
      <c r="K159" s="114" t="s">
        <v>622</v>
      </c>
      <c r="L159" s="114" t="s">
        <v>717</v>
      </c>
      <c r="M159" s="114">
        <v>1</v>
      </c>
      <c r="N159" s="114" t="s">
        <v>731</v>
      </c>
      <c r="O159" s="116">
        <v>26.33</v>
      </c>
    </row>
    <row r="160" spans="2:15" x14ac:dyDescent="0.3">
      <c r="B160" s="117">
        <v>150</v>
      </c>
      <c r="C160" s="114">
        <v>19</v>
      </c>
      <c r="D160" s="114" t="s">
        <v>222</v>
      </c>
      <c r="E160" s="114" t="s">
        <v>167</v>
      </c>
      <c r="F160" s="115">
        <v>4.4884259259259263E-2</v>
      </c>
      <c r="G160" s="114" t="s">
        <v>291</v>
      </c>
      <c r="H160" s="114">
        <v>66</v>
      </c>
      <c r="I160" s="122" t="s">
        <v>394</v>
      </c>
      <c r="J160" s="114" t="s">
        <v>4</v>
      </c>
      <c r="K160" s="114" t="s">
        <v>623</v>
      </c>
      <c r="L160" s="114" t="s">
        <v>717</v>
      </c>
      <c r="M160" s="114">
        <v>1</v>
      </c>
      <c r="N160" s="114" t="s">
        <v>739</v>
      </c>
      <c r="O160" s="116" t="s">
        <v>776</v>
      </c>
    </row>
    <row r="161" spans="2:15" x14ac:dyDescent="0.3">
      <c r="B161" s="117">
        <v>151</v>
      </c>
      <c r="C161" s="114">
        <v>19</v>
      </c>
      <c r="D161" s="114" t="s">
        <v>224</v>
      </c>
      <c r="E161" s="114" t="s">
        <v>215</v>
      </c>
      <c r="F161" s="115">
        <v>3.8321759259259257E-2</v>
      </c>
      <c r="G161" s="114" t="s">
        <v>292</v>
      </c>
      <c r="H161" s="114">
        <v>38</v>
      </c>
      <c r="I161" s="122" t="s">
        <v>395</v>
      </c>
      <c r="J161" s="114" t="s">
        <v>4</v>
      </c>
      <c r="K161" s="114" t="s">
        <v>624</v>
      </c>
      <c r="L161" s="114" t="s">
        <v>719</v>
      </c>
      <c r="M161" s="114">
        <v>1</v>
      </c>
      <c r="N161" s="114">
        <v>0.41</v>
      </c>
      <c r="O161" s="116">
        <v>0</v>
      </c>
    </row>
    <row r="162" spans="2:15" x14ac:dyDescent="0.3">
      <c r="B162" s="117">
        <v>152</v>
      </c>
      <c r="C162" s="114">
        <v>19</v>
      </c>
      <c r="D162" s="114" t="s">
        <v>220</v>
      </c>
      <c r="E162" s="114" t="s">
        <v>216</v>
      </c>
      <c r="F162" s="115">
        <v>4.4444444444444446E-2</v>
      </c>
      <c r="G162" s="114" t="s">
        <v>293</v>
      </c>
      <c r="H162" s="114">
        <v>74</v>
      </c>
      <c r="I162" s="122" t="s">
        <v>396</v>
      </c>
      <c r="J162" s="114" t="s">
        <v>67</v>
      </c>
      <c r="K162" s="114" t="s">
        <v>625</v>
      </c>
      <c r="L162" s="114" t="s">
        <v>715</v>
      </c>
      <c r="M162" s="114">
        <v>1</v>
      </c>
      <c r="N162" s="114">
        <v>0</v>
      </c>
      <c r="O162" s="116">
        <v>0.1</v>
      </c>
    </row>
    <row r="163" spans="2:15" x14ac:dyDescent="0.3">
      <c r="B163" s="117">
        <v>153</v>
      </c>
      <c r="C163" s="114">
        <v>20</v>
      </c>
      <c r="D163" s="114" t="s">
        <v>227</v>
      </c>
      <c r="E163" s="114" t="s">
        <v>220</v>
      </c>
      <c r="F163" s="115">
        <v>4.9502314814814818E-2</v>
      </c>
      <c r="G163" s="114" t="s">
        <v>355</v>
      </c>
      <c r="H163" s="114">
        <v>83</v>
      </c>
      <c r="I163" s="122" t="s">
        <v>460</v>
      </c>
      <c r="J163" s="114" t="s">
        <v>67</v>
      </c>
      <c r="K163" s="114" t="s">
        <v>626</v>
      </c>
      <c r="L163" s="114" t="s">
        <v>716</v>
      </c>
      <c r="M163" s="114">
        <v>1</v>
      </c>
      <c r="N163" s="114">
        <v>0</v>
      </c>
      <c r="O163" s="116">
        <v>0</v>
      </c>
    </row>
    <row r="164" spans="2:15" x14ac:dyDescent="0.3">
      <c r="B164" s="117">
        <v>154</v>
      </c>
      <c r="C164" s="114">
        <v>20</v>
      </c>
      <c r="D164" s="114" t="s">
        <v>216</v>
      </c>
      <c r="E164" s="114" t="s">
        <v>224</v>
      </c>
      <c r="F164" s="115">
        <v>5.2071759259259255E-2</v>
      </c>
      <c r="G164" s="114" t="s">
        <v>295</v>
      </c>
      <c r="H164" s="114">
        <v>111</v>
      </c>
      <c r="I164" s="122" t="s">
        <v>397</v>
      </c>
      <c r="J164" s="114" t="s">
        <v>3</v>
      </c>
      <c r="K164" s="114" t="s">
        <v>627</v>
      </c>
      <c r="L164" s="114" t="s">
        <v>717</v>
      </c>
      <c r="M164" s="114">
        <v>1</v>
      </c>
      <c r="N164" s="114" t="s">
        <v>736</v>
      </c>
      <c r="O164" s="116">
        <v>24.56</v>
      </c>
    </row>
    <row r="165" spans="2:15" x14ac:dyDescent="0.3">
      <c r="B165" s="117">
        <v>155</v>
      </c>
      <c r="C165" s="114">
        <v>20</v>
      </c>
      <c r="D165" s="114" t="s">
        <v>215</v>
      </c>
      <c r="E165" s="114" t="s">
        <v>222</v>
      </c>
      <c r="F165" s="115">
        <v>4.1354166666666664E-2</v>
      </c>
      <c r="G165" s="114" t="s">
        <v>296</v>
      </c>
      <c r="H165" s="114">
        <v>54</v>
      </c>
      <c r="I165" s="122" t="s">
        <v>384</v>
      </c>
      <c r="J165" s="114" t="s">
        <v>67</v>
      </c>
      <c r="K165" s="114" t="s">
        <v>628</v>
      </c>
      <c r="L165" s="114" t="s">
        <v>716</v>
      </c>
      <c r="M165" s="114">
        <v>1</v>
      </c>
      <c r="N165" s="114">
        <v>0</v>
      </c>
      <c r="O165" s="116">
        <v>0</v>
      </c>
    </row>
    <row r="166" spans="2:15" x14ac:dyDescent="0.3">
      <c r="B166" s="117">
        <v>156</v>
      </c>
      <c r="C166" s="114">
        <v>20</v>
      </c>
      <c r="D166" s="114" t="s">
        <v>167</v>
      </c>
      <c r="E166" s="114" t="s">
        <v>217</v>
      </c>
      <c r="F166" s="115">
        <v>4.2847222222222224E-2</v>
      </c>
      <c r="G166" s="114" t="s">
        <v>356</v>
      </c>
      <c r="H166" s="114">
        <v>68</v>
      </c>
      <c r="I166" s="122" t="s">
        <v>461</v>
      </c>
      <c r="J166" s="114" t="s">
        <v>4</v>
      </c>
      <c r="K166" s="114" t="s">
        <v>629</v>
      </c>
      <c r="L166" s="114" t="s">
        <v>717</v>
      </c>
      <c r="M166" s="114">
        <v>1</v>
      </c>
      <c r="N166" s="114">
        <v>-19.62</v>
      </c>
      <c r="O166" s="116" t="s">
        <v>777</v>
      </c>
    </row>
    <row r="167" spans="2:15" x14ac:dyDescent="0.3">
      <c r="B167" s="117">
        <v>157</v>
      </c>
      <c r="C167" s="114">
        <v>20</v>
      </c>
      <c r="D167" s="114" t="s">
        <v>228</v>
      </c>
      <c r="E167" s="114" t="s">
        <v>225</v>
      </c>
      <c r="F167" s="115">
        <v>4.4467592592592593E-2</v>
      </c>
      <c r="G167" s="114" t="s">
        <v>298</v>
      </c>
      <c r="H167" s="114">
        <v>65</v>
      </c>
      <c r="I167" s="122" t="s">
        <v>384</v>
      </c>
      <c r="J167" s="114" t="s">
        <v>67</v>
      </c>
      <c r="K167" s="114" t="s">
        <v>630</v>
      </c>
      <c r="L167" s="114" t="s">
        <v>718</v>
      </c>
      <c r="M167" s="114">
        <v>1</v>
      </c>
      <c r="N167" s="114">
        <v>0</v>
      </c>
      <c r="O167" s="116">
        <v>0</v>
      </c>
    </row>
    <row r="168" spans="2:15" x14ac:dyDescent="0.3">
      <c r="B168" s="117">
        <v>158</v>
      </c>
      <c r="C168" s="114">
        <v>20</v>
      </c>
      <c r="D168" s="114" t="s">
        <v>226</v>
      </c>
      <c r="E168" s="114" t="s">
        <v>223</v>
      </c>
      <c r="F168" s="115">
        <v>3.9375E-2</v>
      </c>
      <c r="G168" s="114" t="s">
        <v>299</v>
      </c>
      <c r="H168" s="114">
        <v>57</v>
      </c>
      <c r="I168" s="122" t="s">
        <v>462</v>
      </c>
      <c r="J168" s="114" t="s">
        <v>67</v>
      </c>
      <c r="K168" s="114" t="s">
        <v>631</v>
      </c>
      <c r="L168" s="114" t="s">
        <v>716</v>
      </c>
      <c r="M168" s="114">
        <v>1</v>
      </c>
      <c r="N168" s="114">
        <v>0</v>
      </c>
      <c r="O168" s="116">
        <v>0</v>
      </c>
    </row>
    <row r="169" spans="2:15" x14ac:dyDescent="0.3">
      <c r="B169" s="117">
        <v>159</v>
      </c>
      <c r="C169" s="114">
        <v>20</v>
      </c>
      <c r="D169" s="114" t="s">
        <v>221</v>
      </c>
      <c r="E169" s="114" t="s">
        <v>218</v>
      </c>
      <c r="F169" s="115">
        <v>3.6180555555555556E-2</v>
      </c>
      <c r="G169" s="114" t="s">
        <v>300</v>
      </c>
      <c r="H169" s="114">
        <v>43</v>
      </c>
      <c r="I169" s="122" t="s">
        <v>427</v>
      </c>
      <c r="J169" s="114" t="s">
        <v>67</v>
      </c>
      <c r="K169" s="114" t="s">
        <v>632</v>
      </c>
      <c r="L169" s="114" t="s">
        <v>716</v>
      </c>
      <c r="M169" s="114">
        <v>1</v>
      </c>
      <c r="N169" s="114">
        <v>0.01</v>
      </c>
      <c r="O169" s="116">
        <v>0</v>
      </c>
    </row>
    <row r="170" spans="2:15" x14ac:dyDescent="0.3">
      <c r="B170" s="117">
        <v>160</v>
      </c>
      <c r="C170" s="114">
        <v>20</v>
      </c>
      <c r="D170" s="114" t="s">
        <v>219</v>
      </c>
      <c r="E170" s="114" t="s">
        <v>229</v>
      </c>
      <c r="F170" s="115">
        <v>4.521990740740741E-2</v>
      </c>
      <c r="G170" s="114" t="s">
        <v>301</v>
      </c>
      <c r="H170" s="114">
        <v>64</v>
      </c>
      <c r="I170" s="122" t="s">
        <v>401</v>
      </c>
      <c r="J170" s="114" t="s">
        <v>67</v>
      </c>
      <c r="K170" s="114" t="s">
        <v>633</v>
      </c>
      <c r="L170" s="114" t="s">
        <v>715</v>
      </c>
      <c r="M170" s="114">
        <v>1</v>
      </c>
      <c r="N170" s="114">
        <v>0</v>
      </c>
      <c r="O170" s="116">
        <v>0</v>
      </c>
    </row>
    <row r="171" spans="2:15" x14ac:dyDescent="0.3">
      <c r="B171" s="117">
        <v>161</v>
      </c>
      <c r="C171" s="114">
        <v>21</v>
      </c>
      <c r="D171" s="114" t="s">
        <v>219</v>
      </c>
      <c r="E171" s="114" t="s">
        <v>227</v>
      </c>
      <c r="F171" s="115">
        <v>4.8032407407407406E-2</v>
      </c>
      <c r="G171" s="114" t="s">
        <v>302</v>
      </c>
      <c r="H171" s="114">
        <v>82</v>
      </c>
      <c r="I171" s="122" t="s">
        <v>402</v>
      </c>
      <c r="J171" s="114" t="s">
        <v>3</v>
      </c>
      <c r="K171" s="114" t="s">
        <v>634</v>
      </c>
      <c r="L171" s="114" t="s">
        <v>717</v>
      </c>
      <c r="M171" s="114">
        <v>1</v>
      </c>
      <c r="N171" s="114" t="s">
        <v>729</v>
      </c>
      <c r="O171" s="116" t="s">
        <v>767</v>
      </c>
    </row>
    <row r="172" spans="2:15" x14ac:dyDescent="0.3">
      <c r="B172" s="117">
        <v>162</v>
      </c>
      <c r="C172" s="114">
        <v>21</v>
      </c>
      <c r="D172" s="114" t="s">
        <v>229</v>
      </c>
      <c r="E172" s="114" t="s">
        <v>221</v>
      </c>
      <c r="F172" s="115">
        <v>4.4016203703703703E-2</v>
      </c>
      <c r="G172" s="114" t="s">
        <v>303</v>
      </c>
      <c r="H172" s="114">
        <v>60</v>
      </c>
      <c r="I172" s="122" t="s">
        <v>403</v>
      </c>
      <c r="J172" s="114" t="s">
        <v>4</v>
      </c>
      <c r="K172" s="114" t="s">
        <v>635</v>
      </c>
      <c r="L172" s="114" t="s">
        <v>717</v>
      </c>
      <c r="M172" s="114">
        <v>1</v>
      </c>
      <c r="N172" s="114">
        <v>-198.41</v>
      </c>
      <c r="O172" s="116" t="s">
        <v>771</v>
      </c>
    </row>
    <row r="173" spans="2:15" x14ac:dyDescent="0.3">
      <c r="B173" s="117">
        <v>163</v>
      </c>
      <c r="C173" s="114">
        <v>21</v>
      </c>
      <c r="D173" s="114" t="s">
        <v>218</v>
      </c>
      <c r="E173" s="114" t="s">
        <v>226</v>
      </c>
      <c r="F173" s="115">
        <v>3.5694444444444445E-2</v>
      </c>
      <c r="G173" s="114" t="s">
        <v>283</v>
      </c>
      <c r="H173" s="114">
        <v>55</v>
      </c>
      <c r="I173" s="122" t="s">
        <v>374</v>
      </c>
      <c r="J173" s="114" t="s">
        <v>3</v>
      </c>
      <c r="K173" s="114" t="s">
        <v>636</v>
      </c>
      <c r="L173" s="114" t="s">
        <v>717</v>
      </c>
      <c r="M173" s="114">
        <v>1</v>
      </c>
      <c r="N173" s="114">
        <v>29.22</v>
      </c>
      <c r="O173" s="116" t="s">
        <v>766</v>
      </c>
    </row>
    <row r="174" spans="2:15" x14ac:dyDescent="0.3">
      <c r="B174" s="117">
        <v>164</v>
      </c>
      <c r="C174" s="114">
        <v>21</v>
      </c>
      <c r="D174" s="114" t="s">
        <v>223</v>
      </c>
      <c r="E174" s="114" t="s">
        <v>228</v>
      </c>
      <c r="F174" s="115">
        <v>4.7372685185185191E-2</v>
      </c>
      <c r="G174" s="114" t="s">
        <v>304</v>
      </c>
      <c r="H174" s="114">
        <v>69</v>
      </c>
      <c r="I174" s="122" t="s">
        <v>404</v>
      </c>
      <c r="J174" s="114" t="s">
        <v>3</v>
      </c>
      <c r="K174" s="114" t="s">
        <v>637</v>
      </c>
      <c r="L174" s="114" t="s">
        <v>717</v>
      </c>
      <c r="M174" s="114">
        <v>1</v>
      </c>
      <c r="N174" s="114">
        <v>32.97</v>
      </c>
      <c r="O174" s="116">
        <v>26.01</v>
      </c>
    </row>
    <row r="175" spans="2:15" x14ac:dyDescent="0.3">
      <c r="B175" s="117">
        <v>165</v>
      </c>
      <c r="C175" s="114">
        <v>21</v>
      </c>
      <c r="D175" s="114" t="s">
        <v>225</v>
      </c>
      <c r="E175" s="114" t="s">
        <v>167</v>
      </c>
      <c r="F175" s="115">
        <v>4.1793981481481481E-2</v>
      </c>
      <c r="G175" s="114" t="s">
        <v>298</v>
      </c>
      <c r="H175" s="114">
        <v>60</v>
      </c>
      <c r="I175" s="122" t="s">
        <v>384</v>
      </c>
      <c r="J175" s="114" t="s">
        <v>3</v>
      </c>
      <c r="K175" s="114" t="s">
        <v>638</v>
      </c>
      <c r="L175" s="114" t="s">
        <v>718</v>
      </c>
      <c r="M175" s="114">
        <v>1</v>
      </c>
      <c r="N175" s="114" t="s">
        <v>747</v>
      </c>
      <c r="O175" s="116">
        <v>3.66</v>
      </c>
    </row>
    <row r="176" spans="2:15" x14ac:dyDescent="0.3">
      <c r="B176" s="117">
        <v>166</v>
      </c>
      <c r="C176" s="114">
        <v>21</v>
      </c>
      <c r="D176" s="114" t="s">
        <v>217</v>
      </c>
      <c r="E176" s="114" t="s">
        <v>215</v>
      </c>
      <c r="F176" s="115">
        <v>4.5925925925925926E-2</v>
      </c>
      <c r="G176" s="114" t="s">
        <v>272</v>
      </c>
      <c r="H176" s="114">
        <v>71</v>
      </c>
      <c r="I176" s="122" t="s">
        <v>405</v>
      </c>
      <c r="J176" s="114" t="s">
        <v>4</v>
      </c>
      <c r="K176" s="114" t="s">
        <v>639</v>
      </c>
      <c r="L176" s="114" t="s">
        <v>718</v>
      </c>
      <c r="M176" s="114">
        <v>1</v>
      </c>
      <c r="N176" s="114">
        <v>-9.7200000000000006</v>
      </c>
      <c r="O176" s="116" t="s">
        <v>743</v>
      </c>
    </row>
    <row r="177" spans="2:15" x14ac:dyDescent="0.3">
      <c r="B177" s="117">
        <v>167</v>
      </c>
      <c r="C177" s="114">
        <v>21</v>
      </c>
      <c r="D177" s="114" t="s">
        <v>222</v>
      </c>
      <c r="E177" s="114" t="s">
        <v>216</v>
      </c>
      <c r="F177" s="115">
        <v>5.9629629629629623E-2</v>
      </c>
      <c r="G177" s="114" t="s">
        <v>294</v>
      </c>
      <c r="H177" s="114">
        <v>164</v>
      </c>
      <c r="I177" s="122" t="s">
        <v>384</v>
      </c>
      <c r="J177" s="114" t="s">
        <v>67</v>
      </c>
      <c r="K177" s="114" t="s">
        <v>640</v>
      </c>
      <c r="L177" s="114" t="s">
        <v>715</v>
      </c>
      <c r="M177" s="114">
        <v>1</v>
      </c>
      <c r="N177" s="114">
        <v>0</v>
      </c>
      <c r="O177" s="116">
        <v>0.1</v>
      </c>
    </row>
    <row r="178" spans="2:15" x14ac:dyDescent="0.3">
      <c r="B178" s="117">
        <v>168</v>
      </c>
      <c r="C178" s="114">
        <v>21</v>
      </c>
      <c r="D178" s="114" t="s">
        <v>224</v>
      </c>
      <c r="E178" s="114" t="s">
        <v>220</v>
      </c>
      <c r="F178" s="115">
        <v>4.8379629629629627E-2</v>
      </c>
      <c r="G178" s="114" t="s">
        <v>300</v>
      </c>
      <c r="H178" s="114">
        <v>69</v>
      </c>
      <c r="I178" s="122" t="s">
        <v>406</v>
      </c>
      <c r="J178" s="114" t="s">
        <v>67</v>
      </c>
      <c r="K178" s="114" t="s">
        <v>641</v>
      </c>
      <c r="L178" s="114" t="s">
        <v>718</v>
      </c>
      <c r="M178" s="114">
        <v>1</v>
      </c>
      <c r="N178" s="114">
        <v>0</v>
      </c>
      <c r="O178" s="116">
        <v>-0.16</v>
      </c>
    </row>
    <row r="179" spans="2:15" x14ac:dyDescent="0.3">
      <c r="B179" s="117">
        <v>169</v>
      </c>
      <c r="C179" s="114">
        <v>22</v>
      </c>
      <c r="D179" s="114" t="s">
        <v>227</v>
      </c>
      <c r="E179" s="114" t="s">
        <v>224</v>
      </c>
      <c r="F179" s="115">
        <v>5.0416666666666665E-2</v>
      </c>
      <c r="G179" s="114" t="s">
        <v>263</v>
      </c>
      <c r="H179" s="114">
        <v>91</v>
      </c>
      <c r="I179" s="122" t="s">
        <v>418</v>
      </c>
      <c r="J179" s="114" t="s">
        <v>67</v>
      </c>
      <c r="K179" s="114" t="s">
        <v>642</v>
      </c>
      <c r="L179" s="114" t="s">
        <v>714</v>
      </c>
      <c r="M179" s="114">
        <v>1</v>
      </c>
      <c r="N179" s="114">
        <v>0</v>
      </c>
      <c r="O179" s="116">
        <v>0</v>
      </c>
    </row>
    <row r="180" spans="2:15" x14ac:dyDescent="0.3">
      <c r="B180" s="117">
        <v>170</v>
      </c>
      <c r="C180" s="114">
        <v>22</v>
      </c>
      <c r="D180" s="114" t="s">
        <v>220</v>
      </c>
      <c r="E180" s="114" t="s">
        <v>222</v>
      </c>
      <c r="F180" s="115">
        <v>4.1527777777777775E-2</v>
      </c>
      <c r="G180" s="114" t="s">
        <v>305</v>
      </c>
      <c r="H180" s="114">
        <v>56</v>
      </c>
      <c r="I180" s="122" t="s">
        <v>463</v>
      </c>
      <c r="J180" s="114" t="s">
        <v>67</v>
      </c>
      <c r="K180" s="114" t="s">
        <v>643</v>
      </c>
      <c r="L180" s="114" t="s">
        <v>718</v>
      </c>
      <c r="M180" s="114">
        <v>1</v>
      </c>
      <c r="N180" s="114">
        <v>9.39</v>
      </c>
      <c r="O180" s="116">
        <v>0</v>
      </c>
    </row>
    <row r="181" spans="2:15" x14ac:dyDescent="0.3">
      <c r="B181" s="117">
        <v>171</v>
      </c>
      <c r="C181" s="114">
        <v>22</v>
      </c>
      <c r="D181" s="114" t="s">
        <v>216</v>
      </c>
      <c r="E181" s="114" t="s">
        <v>217</v>
      </c>
      <c r="F181" s="115">
        <v>4.8414351851851854E-2</v>
      </c>
      <c r="G181" s="114" t="s">
        <v>306</v>
      </c>
      <c r="H181" s="114">
        <v>90</v>
      </c>
      <c r="I181" s="122" t="s">
        <v>409</v>
      </c>
      <c r="J181" s="114" t="s">
        <v>4</v>
      </c>
      <c r="K181" s="114" t="s">
        <v>644</v>
      </c>
      <c r="L181" s="114" t="s">
        <v>717</v>
      </c>
      <c r="M181" s="114">
        <v>1</v>
      </c>
      <c r="N181" s="114" t="s">
        <v>748</v>
      </c>
      <c r="O181" s="116">
        <v>-17.66</v>
      </c>
    </row>
    <row r="182" spans="2:15" x14ac:dyDescent="0.3">
      <c r="B182" s="117">
        <v>172</v>
      </c>
      <c r="C182" s="114">
        <v>22</v>
      </c>
      <c r="D182" s="114" t="s">
        <v>215</v>
      </c>
      <c r="E182" s="114" t="s">
        <v>225</v>
      </c>
      <c r="F182" s="115">
        <v>3.7928240740740742E-2</v>
      </c>
      <c r="G182" s="114" t="s">
        <v>307</v>
      </c>
      <c r="H182" s="114">
        <v>39</v>
      </c>
      <c r="I182" s="122" t="s">
        <v>410</v>
      </c>
      <c r="J182" s="114" t="s">
        <v>3</v>
      </c>
      <c r="K182" s="114" t="s">
        <v>645</v>
      </c>
      <c r="L182" s="114" t="s">
        <v>717</v>
      </c>
      <c r="M182" s="114">
        <v>1</v>
      </c>
      <c r="N182" s="114" t="s">
        <v>727</v>
      </c>
      <c r="O182" s="116" t="s">
        <v>778</v>
      </c>
    </row>
    <row r="183" spans="2:15" x14ac:dyDescent="0.3">
      <c r="B183" s="117">
        <v>173</v>
      </c>
      <c r="C183" s="114">
        <v>22</v>
      </c>
      <c r="D183" s="114" t="s">
        <v>167</v>
      </c>
      <c r="E183" s="114" t="s">
        <v>223</v>
      </c>
      <c r="F183" s="115">
        <v>5.1875000000000004E-2</v>
      </c>
      <c r="G183" s="114" t="s">
        <v>308</v>
      </c>
      <c r="H183" s="114">
        <v>106</v>
      </c>
      <c r="I183" s="122" t="s">
        <v>411</v>
      </c>
      <c r="J183" s="114" t="s">
        <v>4</v>
      </c>
      <c r="K183" s="114" t="s">
        <v>646</v>
      </c>
      <c r="L183" s="114" t="s">
        <v>718</v>
      </c>
      <c r="M183" s="114">
        <v>1</v>
      </c>
      <c r="N183" s="114">
        <v>-4.95</v>
      </c>
      <c r="O183" s="116">
        <v>-37.409999999999997</v>
      </c>
    </row>
    <row r="184" spans="2:15" x14ac:dyDescent="0.3">
      <c r="B184" s="117">
        <v>174</v>
      </c>
      <c r="C184" s="114">
        <v>22</v>
      </c>
      <c r="D184" s="114" t="s">
        <v>228</v>
      </c>
      <c r="E184" s="114" t="s">
        <v>218</v>
      </c>
      <c r="F184" s="115">
        <v>4.8009259259259258E-2</v>
      </c>
      <c r="G184" s="114" t="s">
        <v>309</v>
      </c>
      <c r="H184" s="114">
        <v>68</v>
      </c>
      <c r="I184" s="122" t="s">
        <v>412</v>
      </c>
      <c r="J184" s="114" t="s">
        <v>67</v>
      </c>
      <c r="K184" s="114" t="s">
        <v>647</v>
      </c>
      <c r="L184" s="114" t="s">
        <v>716</v>
      </c>
      <c r="M184" s="114">
        <v>1</v>
      </c>
      <c r="N184" s="114">
        <v>0</v>
      </c>
      <c r="O184" s="116">
        <v>0</v>
      </c>
    </row>
    <row r="185" spans="2:15" x14ac:dyDescent="0.3">
      <c r="B185" s="117">
        <v>175</v>
      </c>
      <c r="C185" s="114">
        <v>22</v>
      </c>
      <c r="D185" s="114" t="s">
        <v>226</v>
      </c>
      <c r="E185" s="114" t="s">
        <v>229</v>
      </c>
      <c r="F185" s="115">
        <v>5.1863425925925931E-2</v>
      </c>
      <c r="G185" s="114" t="s">
        <v>310</v>
      </c>
      <c r="H185" s="114">
        <v>104</v>
      </c>
      <c r="I185" s="122" t="s">
        <v>413</v>
      </c>
      <c r="J185" s="114" t="s">
        <v>4</v>
      </c>
      <c r="K185" s="114" t="s">
        <v>648</v>
      </c>
      <c r="L185" s="114" t="s">
        <v>718</v>
      </c>
      <c r="M185" s="114">
        <v>1</v>
      </c>
      <c r="N185" s="114">
        <v>-2.19</v>
      </c>
      <c r="O185" s="116">
        <v>-8.56</v>
      </c>
    </row>
    <row r="186" spans="2:15" x14ac:dyDescent="0.3">
      <c r="B186" s="117">
        <v>176</v>
      </c>
      <c r="C186" s="114">
        <v>22</v>
      </c>
      <c r="D186" s="114" t="s">
        <v>221</v>
      </c>
      <c r="E186" s="114" t="s">
        <v>219</v>
      </c>
      <c r="F186" s="115">
        <v>3.6319444444444439E-2</v>
      </c>
      <c r="G186" s="114" t="s">
        <v>311</v>
      </c>
      <c r="H186" s="114">
        <v>48</v>
      </c>
      <c r="I186" s="122" t="s">
        <v>414</v>
      </c>
      <c r="J186" s="114" t="s">
        <v>67</v>
      </c>
      <c r="K186" s="114" t="s">
        <v>649</v>
      </c>
      <c r="L186" s="114" t="s">
        <v>718</v>
      </c>
      <c r="M186" s="114">
        <v>1</v>
      </c>
      <c r="N186" s="114">
        <v>0.15</v>
      </c>
      <c r="O186" s="116">
        <v>0</v>
      </c>
    </row>
    <row r="187" spans="2:15" x14ac:dyDescent="0.3">
      <c r="B187" s="117">
        <v>177</v>
      </c>
      <c r="C187" s="114">
        <v>23</v>
      </c>
      <c r="D187" s="114" t="s">
        <v>221</v>
      </c>
      <c r="E187" s="114" t="s">
        <v>227</v>
      </c>
      <c r="F187" s="115">
        <v>3.3125000000000002E-2</v>
      </c>
      <c r="G187" s="114" t="s">
        <v>271</v>
      </c>
      <c r="H187" s="114">
        <v>42</v>
      </c>
      <c r="I187" s="122" t="s">
        <v>415</v>
      </c>
      <c r="J187" s="114" t="s">
        <v>67</v>
      </c>
      <c r="K187" s="114" t="s">
        <v>650</v>
      </c>
      <c r="L187" s="114" t="s">
        <v>715</v>
      </c>
      <c r="M187" s="114">
        <v>1</v>
      </c>
      <c r="N187" s="114">
        <v>0.01</v>
      </c>
      <c r="O187" s="116">
        <v>0</v>
      </c>
    </row>
    <row r="188" spans="2:15" x14ac:dyDescent="0.3">
      <c r="B188" s="117">
        <v>178</v>
      </c>
      <c r="C188" s="114">
        <v>23</v>
      </c>
      <c r="D188" s="114" t="s">
        <v>219</v>
      </c>
      <c r="E188" s="114" t="s">
        <v>226</v>
      </c>
      <c r="F188" s="115">
        <v>5.1388888888888894E-2</v>
      </c>
      <c r="G188" s="114" t="s">
        <v>264</v>
      </c>
      <c r="H188" s="114">
        <v>107</v>
      </c>
      <c r="I188" s="122" t="s">
        <v>416</v>
      </c>
      <c r="J188" s="114" t="s">
        <v>67</v>
      </c>
      <c r="K188" s="114" t="s">
        <v>651</v>
      </c>
      <c r="L188" s="114" t="s">
        <v>716</v>
      </c>
      <c r="M188" s="114">
        <v>1</v>
      </c>
      <c r="N188" s="114">
        <v>0</v>
      </c>
      <c r="O188" s="116">
        <v>0</v>
      </c>
    </row>
    <row r="189" spans="2:15" x14ac:dyDescent="0.3">
      <c r="B189" s="117">
        <v>179</v>
      </c>
      <c r="C189" s="114">
        <v>23</v>
      </c>
      <c r="D189" s="114" t="s">
        <v>229</v>
      </c>
      <c r="E189" s="114" t="s">
        <v>228</v>
      </c>
      <c r="F189" s="115">
        <v>4.6423611111111117E-2</v>
      </c>
      <c r="G189" s="114" t="s">
        <v>357</v>
      </c>
      <c r="H189" s="114">
        <v>70</v>
      </c>
      <c r="I189" s="122" t="s">
        <v>464</v>
      </c>
      <c r="J189" s="114" t="s">
        <v>67</v>
      </c>
      <c r="K189" s="114" t="s">
        <v>652</v>
      </c>
      <c r="L189" s="114" t="s">
        <v>718</v>
      </c>
      <c r="M189" s="114">
        <v>1</v>
      </c>
      <c r="N189" s="114">
        <v>0</v>
      </c>
      <c r="O189" s="116">
        <v>0</v>
      </c>
    </row>
    <row r="190" spans="2:15" x14ac:dyDescent="0.3">
      <c r="B190" s="117">
        <v>180</v>
      </c>
      <c r="C190" s="114">
        <v>23</v>
      </c>
      <c r="D190" s="114" t="s">
        <v>218</v>
      </c>
      <c r="E190" s="114" t="s">
        <v>167</v>
      </c>
      <c r="F190" s="115">
        <v>4.7222222222222221E-2</v>
      </c>
      <c r="G190" s="114" t="s">
        <v>263</v>
      </c>
      <c r="H190" s="114">
        <v>76</v>
      </c>
      <c r="I190" s="122" t="s">
        <v>407</v>
      </c>
      <c r="J190" s="114" t="s">
        <v>67</v>
      </c>
      <c r="K190" s="114" t="s">
        <v>653</v>
      </c>
      <c r="L190" s="114" t="s">
        <v>718</v>
      </c>
      <c r="M190" s="114">
        <v>1</v>
      </c>
      <c r="N190" s="114">
        <v>2.0699999999999998</v>
      </c>
      <c r="O190" s="116">
        <v>1.0900000000000001</v>
      </c>
    </row>
    <row r="191" spans="2:15" x14ac:dyDescent="0.3">
      <c r="B191" s="117">
        <v>181</v>
      </c>
      <c r="C191" s="114">
        <v>23</v>
      </c>
      <c r="D191" s="114" t="s">
        <v>223</v>
      </c>
      <c r="E191" s="114" t="s">
        <v>215</v>
      </c>
      <c r="F191" s="115">
        <v>4.673611111111111E-2</v>
      </c>
      <c r="G191" s="114" t="s">
        <v>313</v>
      </c>
      <c r="H191" s="114">
        <v>65</v>
      </c>
      <c r="I191" s="122" t="s">
        <v>419</v>
      </c>
      <c r="J191" s="114" t="s">
        <v>4</v>
      </c>
      <c r="K191" s="114" t="s">
        <v>654</v>
      </c>
      <c r="L191" s="114" t="s">
        <v>717</v>
      </c>
      <c r="M191" s="114">
        <v>1</v>
      </c>
      <c r="N191" s="114">
        <v>-24.24</v>
      </c>
      <c r="O191" s="116" t="s">
        <v>779</v>
      </c>
    </row>
    <row r="192" spans="2:15" x14ac:dyDescent="0.3">
      <c r="B192" s="117">
        <v>182</v>
      </c>
      <c r="C192" s="114">
        <v>23</v>
      </c>
      <c r="D192" s="114" t="s">
        <v>225</v>
      </c>
      <c r="E192" s="114" t="s">
        <v>216</v>
      </c>
      <c r="F192" s="115">
        <v>3.7083333333333336E-2</v>
      </c>
      <c r="G192" s="114" t="s">
        <v>358</v>
      </c>
      <c r="H192" s="114">
        <v>53</v>
      </c>
      <c r="I192" s="122" t="s">
        <v>385</v>
      </c>
      <c r="J192" s="114" t="s">
        <v>67</v>
      </c>
      <c r="K192" s="114" t="s">
        <v>655</v>
      </c>
      <c r="L192" s="114" t="s">
        <v>718</v>
      </c>
      <c r="M192" s="114">
        <v>1</v>
      </c>
      <c r="N192" s="114">
        <v>0</v>
      </c>
      <c r="O192" s="116">
        <v>-1.24</v>
      </c>
    </row>
    <row r="193" spans="2:15" x14ac:dyDescent="0.3">
      <c r="B193" s="117">
        <v>183</v>
      </c>
      <c r="C193" s="114">
        <v>23</v>
      </c>
      <c r="D193" s="114" t="s">
        <v>217</v>
      </c>
      <c r="E193" s="114" t="s">
        <v>220</v>
      </c>
      <c r="F193" s="115">
        <v>3.3564814814814818E-2</v>
      </c>
      <c r="G193" s="114" t="s">
        <v>315</v>
      </c>
      <c r="H193" s="114">
        <v>37</v>
      </c>
      <c r="I193" s="122" t="s">
        <v>420</v>
      </c>
      <c r="J193" s="114" t="s">
        <v>67</v>
      </c>
      <c r="K193" s="114" t="s">
        <v>656</v>
      </c>
      <c r="L193" s="114" t="s">
        <v>716</v>
      </c>
      <c r="M193" s="114">
        <v>1</v>
      </c>
      <c r="N193" s="114">
        <v>0</v>
      </c>
      <c r="O193" s="116">
        <v>0</v>
      </c>
    </row>
    <row r="194" spans="2:15" x14ac:dyDescent="0.3">
      <c r="B194" s="117">
        <v>184</v>
      </c>
      <c r="C194" s="114">
        <v>23</v>
      </c>
      <c r="D194" s="114" t="s">
        <v>222</v>
      </c>
      <c r="E194" s="114" t="s">
        <v>224</v>
      </c>
      <c r="F194" s="115">
        <v>4.1805555555555561E-2</v>
      </c>
      <c r="G194" s="114" t="s">
        <v>334</v>
      </c>
      <c r="H194" s="114">
        <v>53</v>
      </c>
      <c r="I194" s="122" t="s">
        <v>440</v>
      </c>
      <c r="J194" s="114" t="s">
        <v>3</v>
      </c>
      <c r="K194" s="114" t="s">
        <v>657</v>
      </c>
      <c r="L194" s="114" t="s">
        <v>717</v>
      </c>
      <c r="M194" s="114">
        <v>1</v>
      </c>
      <c r="N194" s="114">
        <v>318.69</v>
      </c>
      <c r="O194" s="116">
        <v>12.29</v>
      </c>
    </row>
    <row r="195" spans="2:15" x14ac:dyDescent="0.3">
      <c r="B195" s="117">
        <v>185</v>
      </c>
      <c r="C195" s="114">
        <v>24</v>
      </c>
      <c r="D195" s="114" t="s">
        <v>227</v>
      </c>
      <c r="E195" s="114" t="s">
        <v>222</v>
      </c>
      <c r="F195" s="115">
        <v>3.7268518518518513E-2</v>
      </c>
      <c r="G195" s="114" t="s">
        <v>317</v>
      </c>
      <c r="H195" s="114">
        <v>56</v>
      </c>
      <c r="I195" s="122" t="s">
        <v>422</v>
      </c>
      <c r="J195" s="114" t="s">
        <v>67</v>
      </c>
      <c r="K195" s="114" t="s">
        <v>658</v>
      </c>
      <c r="L195" s="114" t="s">
        <v>718</v>
      </c>
      <c r="M195" s="114">
        <v>1</v>
      </c>
      <c r="N195" s="114">
        <v>2.06</v>
      </c>
      <c r="O195" s="116">
        <v>0</v>
      </c>
    </row>
    <row r="196" spans="2:15" x14ac:dyDescent="0.3">
      <c r="B196" s="117">
        <v>186</v>
      </c>
      <c r="C196" s="114">
        <v>24</v>
      </c>
      <c r="D196" s="114" t="s">
        <v>224</v>
      </c>
      <c r="E196" s="114" t="s">
        <v>217</v>
      </c>
      <c r="F196" s="115">
        <v>3.4884259259259261E-2</v>
      </c>
      <c r="G196" s="114" t="s">
        <v>359</v>
      </c>
      <c r="H196" s="114">
        <v>45</v>
      </c>
      <c r="I196" s="122" t="s">
        <v>465</v>
      </c>
      <c r="J196" s="114" t="s">
        <v>67</v>
      </c>
      <c r="K196" s="114" t="s">
        <v>659</v>
      </c>
      <c r="L196" s="114" t="s">
        <v>718</v>
      </c>
      <c r="M196" s="114">
        <v>1</v>
      </c>
      <c r="N196" s="114">
        <v>0</v>
      </c>
      <c r="O196" s="116">
        <v>0</v>
      </c>
    </row>
    <row r="197" spans="2:15" x14ac:dyDescent="0.3">
      <c r="B197" s="117">
        <v>187</v>
      </c>
      <c r="C197" s="114">
        <v>24</v>
      </c>
      <c r="D197" s="114" t="s">
        <v>220</v>
      </c>
      <c r="E197" s="114" t="s">
        <v>225</v>
      </c>
      <c r="F197" s="115">
        <v>3.9375E-2</v>
      </c>
      <c r="G197" s="114" t="s">
        <v>319</v>
      </c>
      <c r="H197" s="114">
        <v>36</v>
      </c>
      <c r="I197" s="122" t="s">
        <v>424</v>
      </c>
      <c r="J197" s="114" t="s">
        <v>3</v>
      </c>
      <c r="K197" s="114" t="s">
        <v>660</v>
      </c>
      <c r="L197" s="114" t="s">
        <v>717</v>
      </c>
      <c r="M197" s="114">
        <v>1</v>
      </c>
      <c r="N197" s="114">
        <v>18.809999999999999</v>
      </c>
      <c r="O197" s="116">
        <v>18.079999999999998</v>
      </c>
    </row>
    <row r="198" spans="2:15" x14ac:dyDescent="0.3">
      <c r="B198" s="117">
        <v>188</v>
      </c>
      <c r="C198" s="114">
        <v>24</v>
      </c>
      <c r="D198" s="114" t="s">
        <v>216</v>
      </c>
      <c r="E198" s="114" t="s">
        <v>223</v>
      </c>
      <c r="F198" s="115">
        <v>4.4606481481481476E-2</v>
      </c>
      <c r="G198" s="114" t="s">
        <v>320</v>
      </c>
      <c r="H198" s="114">
        <v>75</v>
      </c>
      <c r="I198" s="122" t="s">
        <v>425</v>
      </c>
      <c r="J198" s="114" t="s">
        <v>3</v>
      </c>
      <c r="K198" s="114" t="s">
        <v>661</v>
      </c>
      <c r="L198" s="114" t="s">
        <v>717</v>
      </c>
      <c r="M198" s="114">
        <v>1</v>
      </c>
      <c r="N198" s="114" t="s">
        <v>730</v>
      </c>
      <c r="O198" s="116">
        <v>39.64</v>
      </c>
    </row>
    <row r="199" spans="2:15" x14ac:dyDescent="0.3">
      <c r="B199" s="117">
        <v>189</v>
      </c>
      <c r="C199" s="114">
        <v>24</v>
      </c>
      <c r="D199" s="114" t="s">
        <v>215</v>
      </c>
      <c r="E199" s="114" t="s">
        <v>218</v>
      </c>
      <c r="F199" s="115">
        <v>4.8495370370370376E-2</v>
      </c>
      <c r="G199" s="114" t="s">
        <v>360</v>
      </c>
      <c r="H199" s="114">
        <v>64</v>
      </c>
      <c r="I199" s="122" t="s">
        <v>466</v>
      </c>
      <c r="J199" s="114" t="s">
        <v>3</v>
      </c>
      <c r="K199" s="114" t="s">
        <v>662</v>
      </c>
      <c r="L199" s="114" t="s">
        <v>718</v>
      </c>
      <c r="M199" s="114">
        <v>1</v>
      </c>
      <c r="N199" s="114" t="s">
        <v>749</v>
      </c>
      <c r="O199" s="116">
        <v>6.97</v>
      </c>
    </row>
    <row r="200" spans="2:15" x14ac:dyDescent="0.3">
      <c r="B200" s="117">
        <v>190</v>
      </c>
      <c r="C200" s="114">
        <v>24</v>
      </c>
      <c r="D200" s="114" t="s">
        <v>167</v>
      </c>
      <c r="E200" s="114" t="s">
        <v>229</v>
      </c>
      <c r="F200" s="115">
        <v>5.9236111111111107E-2</v>
      </c>
      <c r="G200" s="114" t="s">
        <v>300</v>
      </c>
      <c r="H200" s="114">
        <v>161</v>
      </c>
      <c r="I200" s="122" t="s">
        <v>400</v>
      </c>
      <c r="J200" s="114" t="s">
        <v>67</v>
      </c>
      <c r="K200" s="114" t="s">
        <v>663</v>
      </c>
      <c r="L200" s="114" t="s">
        <v>714</v>
      </c>
      <c r="M200" s="114">
        <v>1</v>
      </c>
      <c r="N200" s="114">
        <v>0</v>
      </c>
      <c r="O200" s="116">
        <v>0</v>
      </c>
    </row>
    <row r="201" spans="2:15" x14ac:dyDescent="0.3">
      <c r="B201" s="117">
        <v>191</v>
      </c>
      <c r="C201" s="114">
        <v>24</v>
      </c>
      <c r="D201" s="114" t="s">
        <v>228</v>
      </c>
      <c r="E201" s="114" t="s">
        <v>219</v>
      </c>
      <c r="F201" s="115">
        <v>4.6689814814814816E-2</v>
      </c>
      <c r="G201" s="114" t="s">
        <v>322</v>
      </c>
      <c r="H201" s="114">
        <v>62</v>
      </c>
      <c r="I201" s="122" t="s">
        <v>428</v>
      </c>
      <c r="J201" s="114" t="s">
        <v>4</v>
      </c>
      <c r="K201" s="114" t="s">
        <v>664</v>
      </c>
      <c r="L201" s="114" t="s">
        <v>717</v>
      </c>
      <c r="M201" s="114">
        <v>1</v>
      </c>
      <c r="N201" s="114">
        <v>-28.5</v>
      </c>
      <c r="O201" s="116">
        <v>-23.84</v>
      </c>
    </row>
    <row r="202" spans="2:15" x14ac:dyDescent="0.3">
      <c r="B202" s="117">
        <v>192</v>
      </c>
      <c r="C202" s="114">
        <v>24</v>
      </c>
      <c r="D202" s="114" t="s">
        <v>226</v>
      </c>
      <c r="E202" s="114" t="s">
        <v>221</v>
      </c>
      <c r="F202" s="115">
        <v>5.6770833333333333E-2</v>
      </c>
      <c r="G202" s="114" t="s">
        <v>301</v>
      </c>
      <c r="H202" s="114">
        <v>145</v>
      </c>
      <c r="I202" s="122" t="s">
        <v>429</v>
      </c>
      <c r="J202" s="114" t="s">
        <v>67</v>
      </c>
      <c r="K202" s="114" t="s">
        <v>665</v>
      </c>
      <c r="L202" s="114" t="s">
        <v>716</v>
      </c>
      <c r="M202" s="114">
        <v>1</v>
      </c>
      <c r="N202" s="114">
        <v>0</v>
      </c>
      <c r="O202" s="116">
        <v>-0.01</v>
      </c>
    </row>
    <row r="203" spans="2:15" x14ac:dyDescent="0.3">
      <c r="B203" s="117">
        <v>193</v>
      </c>
      <c r="C203" s="114">
        <v>25</v>
      </c>
      <c r="D203" s="114" t="s">
        <v>226</v>
      </c>
      <c r="E203" s="114" t="s">
        <v>227</v>
      </c>
      <c r="F203" s="115">
        <v>4.8831018518518517E-2</v>
      </c>
      <c r="G203" s="114" t="s">
        <v>323</v>
      </c>
      <c r="H203" s="114">
        <v>95</v>
      </c>
      <c r="I203" s="122" t="s">
        <v>385</v>
      </c>
      <c r="J203" s="114" t="s">
        <v>3</v>
      </c>
      <c r="K203" s="114" t="s">
        <v>666</v>
      </c>
      <c r="L203" s="114" t="s">
        <v>717</v>
      </c>
      <c r="M203" s="114">
        <v>1</v>
      </c>
      <c r="N203" s="114">
        <v>12.19</v>
      </c>
      <c r="O203" s="116">
        <v>16.54</v>
      </c>
    </row>
    <row r="204" spans="2:15" x14ac:dyDescent="0.3">
      <c r="B204" s="117">
        <v>194</v>
      </c>
      <c r="C204" s="114">
        <v>25</v>
      </c>
      <c r="D204" s="114" t="s">
        <v>221</v>
      </c>
      <c r="E204" s="114" t="s">
        <v>228</v>
      </c>
      <c r="F204" s="115">
        <v>4.8935185185185186E-2</v>
      </c>
      <c r="G204" s="114" t="s">
        <v>324</v>
      </c>
      <c r="H204" s="114">
        <v>83</v>
      </c>
      <c r="I204" s="122" t="s">
        <v>467</v>
      </c>
      <c r="J204" s="114" t="s">
        <v>3</v>
      </c>
      <c r="K204" s="114" t="s">
        <v>667</v>
      </c>
      <c r="L204" s="114" t="s">
        <v>717</v>
      </c>
      <c r="M204" s="114">
        <v>1</v>
      </c>
      <c r="N204" s="114" t="s">
        <v>738</v>
      </c>
      <c r="O204" s="116">
        <v>20.81</v>
      </c>
    </row>
    <row r="205" spans="2:15" x14ac:dyDescent="0.3">
      <c r="B205" s="117">
        <v>195</v>
      </c>
      <c r="C205" s="114">
        <v>25</v>
      </c>
      <c r="D205" s="114" t="s">
        <v>219</v>
      </c>
      <c r="E205" s="114" t="s">
        <v>167</v>
      </c>
      <c r="F205" s="115">
        <v>3.7824074074074072E-2</v>
      </c>
      <c r="G205" s="114" t="s">
        <v>325</v>
      </c>
      <c r="H205" s="114">
        <v>48</v>
      </c>
      <c r="I205" s="122" t="s">
        <v>431</v>
      </c>
      <c r="J205" s="114" t="s">
        <v>3</v>
      </c>
      <c r="K205" s="114" t="s">
        <v>668</v>
      </c>
      <c r="L205" s="114" t="s">
        <v>717</v>
      </c>
      <c r="M205" s="114">
        <v>1</v>
      </c>
      <c r="N205" s="114">
        <v>23.63</v>
      </c>
      <c r="O205" s="116">
        <v>26.57</v>
      </c>
    </row>
    <row r="206" spans="2:15" x14ac:dyDescent="0.3">
      <c r="B206" s="117">
        <v>196</v>
      </c>
      <c r="C206" s="114">
        <v>25</v>
      </c>
      <c r="D206" s="114" t="s">
        <v>229</v>
      </c>
      <c r="E206" s="114" t="s">
        <v>215</v>
      </c>
      <c r="F206" s="115">
        <v>4.5752314814814815E-2</v>
      </c>
      <c r="G206" s="114" t="s">
        <v>361</v>
      </c>
      <c r="H206" s="114">
        <v>50</v>
      </c>
      <c r="I206" s="122" t="s">
        <v>468</v>
      </c>
      <c r="J206" s="114" t="s">
        <v>4</v>
      </c>
      <c r="K206" s="114" t="s">
        <v>669</v>
      </c>
      <c r="L206" s="114" t="s">
        <v>717</v>
      </c>
      <c r="M206" s="114">
        <v>1</v>
      </c>
      <c r="N206" s="114">
        <v>-23.83</v>
      </c>
      <c r="O206" s="116" t="s">
        <v>758</v>
      </c>
    </row>
    <row r="207" spans="2:15" x14ac:dyDescent="0.3">
      <c r="B207" s="117">
        <v>197</v>
      </c>
      <c r="C207" s="114">
        <v>25</v>
      </c>
      <c r="D207" s="114" t="s">
        <v>218</v>
      </c>
      <c r="E207" s="114" t="s">
        <v>216</v>
      </c>
      <c r="F207" s="115">
        <v>4.5983796296296293E-2</v>
      </c>
      <c r="G207" s="114" t="s">
        <v>362</v>
      </c>
      <c r="H207" s="114">
        <v>68</v>
      </c>
      <c r="I207" s="122" t="s">
        <v>469</v>
      </c>
      <c r="J207" s="114" t="s">
        <v>4</v>
      </c>
      <c r="K207" s="114" t="s">
        <v>670</v>
      </c>
      <c r="L207" s="114" t="s">
        <v>717</v>
      </c>
      <c r="M207" s="114">
        <v>1</v>
      </c>
      <c r="N207" s="114">
        <v>-26.59</v>
      </c>
      <c r="O207" s="116" t="s">
        <v>780</v>
      </c>
    </row>
    <row r="208" spans="2:15" x14ac:dyDescent="0.3">
      <c r="B208" s="117">
        <v>198</v>
      </c>
      <c r="C208" s="114">
        <v>25</v>
      </c>
      <c r="D208" s="114" t="s">
        <v>223</v>
      </c>
      <c r="E208" s="114" t="s">
        <v>220</v>
      </c>
      <c r="F208" s="115">
        <v>3.9814814814814817E-2</v>
      </c>
      <c r="G208" s="114" t="s">
        <v>327</v>
      </c>
      <c r="H208" s="114">
        <v>48</v>
      </c>
      <c r="I208" s="122" t="s">
        <v>433</v>
      </c>
      <c r="J208" s="114" t="s">
        <v>67</v>
      </c>
      <c r="K208" s="114" t="s">
        <v>671</v>
      </c>
      <c r="L208" s="114" t="s">
        <v>718</v>
      </c>
      <c r="M208" s="114">
        <v>1</v>
      </c>
      <c r="N208" s="114">
        <v>0</v>
      </c>
      <c r="O208" s="116">
        <v>-5.62</v>
      </c>
    </row>
    <row r="209" spans="2:15" x14ac:dyDescent="0.3">
      <c r="B209" s="117">
        <v>199</v>
      </c>
      <c r="C209" s="114">
        <v>25</v>
      </c>
      <c r="D209" s="114" t="s">
        <v>225</v>
      </c>
      <c r="E209" s="114" t="s">
        <v>224</v>
      </c>
      <c r="F209" s="115">
        <v>3.9918981481481479E-2</v>
      </c>
      <c r="G209" s="114" t="s">
        <v>328</v>
      </c>
      <c r="H209" s="114">
        <v>48</v>
      </c>
      <c r="I209" s="122" t="s">
        <v>434</v>
      </c>
      <c r="J209" s="114" t="s">
        <v>4</v>
      </c>
      <c r="K209" s="114" t="s">
        <v>672</v>
      </c>
      <c r="L209" s="114" t="s">
        <v>717</v>
      </c>
      <c r="M209" s="114">
        <v>1</v>
      </c>
      <c r="N209" s="114" t="s">
        <v>725</v>
      </c>
      <c r="O209" s="116" t="s">
        <v>781</v>
      </c>
    </row>
    <row r="210" spans="2:15" x14ac:dyDescent="0.3">
      <c r="B210" s="117">
        <v>200</v>
      </c>
      <c r="C210" s="114">
        <v>25</v>
      </c>
      <c r="D210" s="114" t="s">
        <v>217</v>
      </c>
      <c r="E210" s="114" t="s">
        <v>222</v>
      </c>
      <c r="F210" s="115">
        <v>4.6423611111111117E-2</v>
      </c>
      <c r="G210" s="114" t="s">
        <v>329</v>
      </c>
      <c r="H210" s="114">
        <v>87</v>
      </c>
      <c r="I210" s="122" t="s">
        <v>435</v>
      </c>
      <c r="J210" s="114" t="s">
        <v>67</v>
      </c>
      <c r="K210" s="114" t="s">
        <v>673</v>
      </c>
      <c r="L210" s="114" t="s">
        <v>718</v>
      </c>
      <c r="M210" s="114">
        <v>1</v>
      </c>
      <c r="N210" s="114">
        <v>0.31</v>
      </c>
      <c r="O210" s="116">
        <v>0</v>
      </c>
    </row>
    <row r="211" spans="2:15" x14ac:dyDescent="0.3">
      <c r="B211" s="117">
        <v>201</v>
      </c>
      <c r="C211" s="114">
        <v>26</v>
      </c>
      <c r="D211" s="114" t="s">
        <v>227</v>
      </c>
      <c r="E211" s="114" t="s">
        <v>217</v>
      </c>
      <c r="F211" s="115">
        <v>6.9293981481481484E-2</v>
      </c>
      <c r="G211" s="114" t="s">
        <v>356</v>
      </c>
      <c r="H211" s="114">
        <v>225</v>
      </c>
      <c r="I211" s="122" t="s">
        <v>470</v>
      </c>
      <c r="J211" s="114" t="s">
        <v>4</v>
      </c>
      <c r="K211" s="114" t="s">
        <v>674</v>
      </c>
      <c r="L211" s="114" t="s">
        <v>717</v>
      </c>
      <c r="M211" s="114">
        <v>1</v>
      </c>
      <c r="N211" s="114" t="s">
        <v>750</v>
      </c>
      <c r="O211" s="116" t="s">
        <v>782</v>
      </c>
    </row>
    <row r="212" spans="2:15" x14ac:dyDescent="0.3">
      <c r="B212" s="117">
        <v>202</v>
      </c>
      <c r="C212" s="114">
        <v>26</v>
      </c>
      <c r="D212" s="114" t="s">
        <v>222</v>
      </c>
      <c r="E212" s="114" t="s">
        <v>225</v>
      </c>
      <c r="F212" s="115">
        <v>3.7928240740740742E-2</v>
      </c>
      <c r="G212" s="114" t="s">
        <v>363</v>
      </c>
      <c r="H212" s="114">
        <v>41</v>
      </c>
      <c r="I212" s="122" t="s">
        <v>471</v>
      </c>
      <c r="J212" s="114" t="s">
        <v>3</v>
      </c>
      <c r="K212" s="114" t="s">
        <v>675</v>
      </c>
      <c r="L212" s="114" t="s">
        <v>717</v>
      </c>
      <c r="M212" s="114">
        <v>1</v>
      </c>
      <c r="N212" s="114" t="s">
        <v>751</v>
      </c>
      <c r="O212" s="116">
        <v>21.61</v>
      </c>
    </row>
    <row r="213" spans="2:15" x14ac:dyDescent="0.3">
      <c r="B213" s="117">
        <v>203</v>
      </c>
      <c r="C213" s="114">
        <v>26</v>
      </c>
      <c r="D213" s="114" t="s">
        <v>224</v>
      </c>
      <c r="E213" s="114" t="s">
        <v>223</v>
      </c>
      <c r="F213" s="115">
        <v>5.1747685185185188E-2</v>
      </c>
      <c r="G213" s="114" t="s">
        <v>289</v>
      </c>
      <c r="H213" s="114">
        <v>96</v>
      </c>
      <c r="I213" s="122" t="s">
        <v>395</v>
      </c>
      <c r="J213" s="114" t="s">
        <v>67</v>
      </c>
      <c r="K213" s="114" t="s">
        <v>676</v>
      </c>
      <c r="L213" s="114" t="s">
        <v>716</v>
      </c>
      <c r="M213" s="114">
        <v>1</v>
      </c>
      <c r="N213" s="114">
        <v>0</v>
      </c>
      <c r="O213" s="116">
        <v>0</v>
      </c>
    </row>
    <row r="214" spans="2:15" x14ac:dyDescent="0.3">
      <c r="B214" s="117">
        <v>204</v>
      </c>
      <c r="C214" s="114">
        <v>26</v>
      </c>
      <c r="D214" s="114" t="s">
        <v>220</v>
      </c>
      <c r="E214" s="114" t="s">
        <v>218</v>
      </c>
      <c r="F214" s="115">
        <v>5.0011574074074076E-2</v>
      </c>
      <c r="G214" s="114" t="s">
        <v>331</v>
      </c>
      <c r="H214" s="114">
        <v>90</v>
      </c>
      <c r="I214" s="122" t="s">
        <v>437</v>
      </c>
      <c r="J214" s="114" t="s">
        <v>67</v>
      </c>
      <c r="K214" s="114" t="s">
        <v>677</v>
      </c>
      <c r="L214" s="114" t="s">
        <v>716</v>
      </c>
      <c r="M214" s="114">
        <v>1</v>
      </c>
      <c r="N214" s="114">
        <v>0</v>
      </c>
      <c r="O214" s="116">
        <v>0</v>
      </c>
    </row>
    <row r="215" spans="2:15" x14ac:dyDescent="0.3">
      <c r="B215" s="117">
        <v>205</v>
      </c>
      <c r="C215" s="114">
        <v>26</v>
      </c>
      <c r="D215" s="114" t="s">
        <v>216</v>
      </c>
      <c r="E215" s="114" t="s">
        <v>229</v>
      </c>
      <c r="F215" s="115">
        <v>4.2430555555555555E-2</v>
      </c>
      <c r="G215" s="114" t="s">
        <v>284</v>
      </c>
      <c r="H215" s="114">
        <v>74</v>
      </c>
      <c r="I215" s="122" t="s">
        <v>387</v>
      </c>
      <c r="J215" s="114" t="s">
        <v>67</v>
      </c>
      <c r="K215" s="114" t="s">
        <v>678</v>
      </c>
      <c r="L215" s="114" t="s">
        <v>718</v>
      </c>
      <c r="M215" s="114">
        <v>1</v>
      </c>
      <c r="N215" s="114">
        <v>4.49</v>
      </c>
      <c r="O215" s="116">
        <v>0</v>
      </c>
    </row>
    <row r="216" spans="2:15" x14ac:dyDescent="0.3">
      <c r="B216" s="117">
        <v>206</v>
      </c>
      <c r="C216" s="114">
        <v>26</v>
      </c>
      <c r="D216" s="114" t="s">
        <v>215</v>
      </c>
      <c r="E216" s="114" t="s">
        <v>219</v>
      </c>
      <c r="F216" s="115">
        <v>5.2349537037037042E-2</v>
      </c>
      <c r="G216" s="114" t="s">
        <v>332</v>
      </c>
      <c r="H216" s="114">
        <v>98</v>
      </c>
      <c r="I216" s="122" t="s">
        <v>438</v>
      </c>
      <c r="J216" s="114" t="s">
        <v>67</v>
      </c>
      <c r="K216" s="114" t="s">
        <v>679</v>
      </c>
      <c r="L216" s="114" t="s">
        <v>715</v>
      </c>
      <c r="M216" s="114">
        <v>1</v>
      </c>
      <c r="N216" s="114">
        <v>0</v>
      </c>
      <c r="O216" s="116">
        <v>0</v>
      </c>
    </row>
    <row r="217" spans="2:15" x14ac:dyDescent="0.3">
      <c r="B217" s="117">
        <v>207</v>
      </c>
      <c r="C217" s="114">
        <v>26</v>
      </c>
      <c r="D217" s="114" t="s">
        <v>167</v>
      </c>
      <c r="E217" s="114" t="s">
        <v>221</v>
      </c>
      <c r="F217" s="115">
        <v>3.0879629629629632E-2</v>
      </c>
      <c r="G217" s="114" t="s">
        <v>333</v>
      </c>
      <c r="H217" s="114">
        <v>35</v>
      </c>
      <c r="I217" s="122" t="s">
        <v>439</v>
      </c>
      <c r="J217" s="114" t="s">
        <v>67</v>
      </c>
      <c r="K217" s="114" t="s">
        <v>680</v>
      </c>
      <c r="L217" s="114" t="s">
        <v>716</v>
      </c>
      <c r="M217" s="114">
        <v>1</v>
      </c>
      <c r="N217" s="114">
        <v>0</v>
      </c>
      <c r="O217" s="116">
        <v>-0.01</v>
      </c>
    </row>
    <row r="218" spans="2:15" x14ac:dyDescent="0.3">
      <c r="B218" s="117">
        <v>208</v>
      </c>
      <c r="C218" s="114">
        <v>26</v>
      </c>
      <c r="D218" s="114" t="s">
        <v>228</v>
      </c>
      <c r="E218" s="114" t="s">
        <v>226</v>
      </c>
      <c r="F218" s="115">
        <v>4.6215277777777779E-2</v>
      </c>
      <c r="G218" s="114" t="s">
        <v>316</v>
      </c>
      <c r="H218" s="114">
        <v>78</v>
      </c>
      <c r="I218" s="122" t="s">
        <v>421</v>
      </c>
      <c r="J218" s="114" t="s">
        <v>4</v>
      </c>
      <c r="K218" s="114" t="s">
        <v>681</v>
      </c>
      <c r="L218" s="114" t="s">
        <v>717</v>
      </c>
      <c r="M218" s="114">
        <v>1</v>
      </c>
      <c r="N218" s="114">
        <v>-26.16</v>
      </c>
      <c r="O218" s="116">
        <v>-12.6</v>
      </c>
    </row>
    <row r="219" spans="2:15" x14ac:dyDescent="0.3">
      <c r="B219" s="117">
        <v>209</v>
      </c>
      <c r="C219" s="114">
        <v>27</v>
      </c>
      <c r="D219" s="114" t="s">
        <v>228</v>
      </c>
      <c r="E219" s="114" t="s">
        <v>227</v>
      </c>
      <c r="F219" s="115">
        <v>4.6747685185185184E-2</v>
      </c>
      <c r="G219" s="114" t="s">
        <v>274</v>
      </c>
      <c r="H219" s="114">
        <v>68</v>
      </c>
      <c r="I219" s="122" t="s">
        <v>378</v>
      </c>
      <c r="J219" s="114" t="s">
        <v>67</v>
      </c>
      <c r="K219" s="114" t="s">
        <v>682</v>
      </c>
      <c r="L219" s="114" t="s">
        <v>718</v>
      </c>
      <c r="M219" s="114">
        <v>1</v>
      </c>
      <c r="N219" s="114">
        <v>0</v>
      </c>
      <c r="O219" s="116">
        <v>-1.47</v>
      </c>
    </row>
    <row r="220" spans="2:15" x14ac:dyDescent="0.3">
      <c r="B220" s="117">
        <v>210</v>
      </c>
      <c r="C220" s="114">
        <v>27</v>
      </c>
      <c r="D220" s="114" t="s">
        <v>226</v>
      </c>
      <c r="E220" s="114" t="s">
        <v>167</v>
      </c>
      <c r="F220" s="115">
        <v>3.9270833333333331E-2</v>
      </c>
      <c r="G220" s="114" t="s">
        <v>269</v>
      </c>
      <c r="H220" s="114">
        <v>59</v>
      </c>
      <c r="I220" s="122" t="s">
        <v>373</v>
      </c>
      <c r="J220" s="114" t="s">
        <v>3</v>
      </c>
      <c r="K220" s="114" t="s">
        <v>683</v>
      </c>
      <c r="L220" s="114" t="s">
        <v>717</v>
      </c>
      <c r="M220" s="114">
        <v>1</v>
      </c>
      <c r="N220" s="114" t="s">
        <v>732</v>
      </c>
      <c r="O220" s="116" t="s">
        <v>778</v>
      </c>
    </row>
    <row r="221" spans="2:15" x14ac:dyDescent="0.3">
      <c r="B221" s="117">
        <v>211</v>
      </c>
      <c r="C221" s="114">
        <v>27</v>
      </c>
      <c r="D221" s="114" t="s">
        <v>221</v>
      </c>
      <c r="E221" s="114" t="s">
        <v>215</v>
      </c>
      <c r="F221" s="115">
        <v>4.4027777777777777E-2</v>
      </c>
      <c r="G221" s="114" t="s">
        <v>335</v>
      </c>
      <c r="H221" s="114">
        <v>61</v>
      </c>
      <c r="I221" s="122" t="s">
        <v>391</v>
      </c>
      <c r="J221" s="114" t="s">
        <v>67</v>
      </c>
      <c r="K221" s="114" t="s">
        <v>684</v>
      </c>
      <c r="L221" s="114" t="s">
        <v>716</v>
      </c>
      <c r="M221" s="114">
        <v>1</v>
      </c>
      <c r="N221" s="114">
        <v>-0.01</v>
      </c>
      <c r="O221" s="116">
        <v>0</v>
      </c>
    </row>
    <row r="222" spans="2:15" x14ac:dyDescent="0.3">
      <c r="B222" s="117">
        <v>212</v>
      </c>
      <c r="C222" s="114">
        <v>27</v>
      </c>
      <c r="D222" s="114" t="s">
        <v>219</v>
      </c>
      <c r="E222" s="114" t="s">
        <v>216</v>
      </c>
      <c r="F222" s="115">
        <v>3.4178240740740738E-2</v>
      </c>
      <c r="G222" s="114" t="s">
        <v>336</v>
      </c>
      <c r="H222" s="114">
        <v>36</v>
      </c>
      <c r="I222" s="122" t="s">
        <v>441</v>
      </c>
      <c r="J222" s="114" t="s">
        <v>67</v>
      </c>
      <c r="K222" s="114" t="s">
        <v>685</v>
      </c>
      <c r="L222" s="114" t="s">
        <v>718</v>
      </c>
      <c r="M222" s="114">
        <v>1</v>
      </c>
      <c r="N222" s="114">
        <v>0</v>
      </c>
      <c r="O222" s="116">
        <v>-2.0099999999999998</v>
      </c>
    </row>
    <row r="223" spans="2:15" x14ac:dyDescent="0.3">
      <c r="B223" s="117">
        <v>213</v>
      </c>
      <c r="C223" s="114">
        <v>27</v>
      </c>
      <c r="D223" s="114" t="s">
        <v>229</v>
      </c>
      <c r="E223" s="114" t="s">
        <v>220</v>
      </c>
      <c r="F223" s="115">
        <v>3.9444444444444442E-2</v>
      </c>
      <c r="G223" s="114" t="s">
        <v>274</v>
      </c>
      <c r="H223" s="114">
        <v>56</v>
      </c>
      <c r="I223" s="122" t="s">
        <v>378</v>
      </c>
      <c r="J223" s="114" t="s">
        <v>67</v>
      </c>
      <c r="K223" s="114" t="s">
        <v>686</v>
      </c>
      <c r="L223" s="114" t="s">
        <v>716</v>
      </c>
      <c r="M223" s="114">
        <v>1</v>
      </c>
      <c r="N223" s="114">
        <v>0</v>
      </c>
      <c r="O223" s="116">
        <v>0</v>
      </c>
    </row>
    <row r="224" spans="2:15" x14ac:dyDescent="0.3">
      <c r="B224" s="117">
        <v>214</v>
      </c>
      <c r="C224" s="114">
        <v>27</v>
      </c>
      <c r="D224" s="114" t="s">
        <v>218</v>
      </c>
      <c r="E224" s="114" t="s">
        <v>224</v>
      </c>
      <c r="F224" s="115">
        <v>4.3611111111111107E-2</v>
      </c>
      <c r="G224" s="114" t="s">
        <v>337</v>
      </c>
      <c r="H224" s="114">
        <v>52</v>
      </c>
      <c r="I224" s="122" t="s">
        <v>442</v>
      </c>
      <c r="J224" s="114" t="s">
        <v>67</v>
      </c>
      <c r="K224" s="114" t="s">
        <v>687</v>
      </c>
      <c r="L224" s="114" t="s">
        <v>718</v>
      </c>
      <c r="M224" s="114">
        <v>1</v>
      </c>
      <c r="N224" s="114">
        <v>0.68</v>
      </c>
      <c r="O224" s="116">
        <v>0</v>
      </c>
    </row>
    <row r="225" spans="2:15" x14ac:dyDescent="0.3">
      <c r="B225" s="117">
        <v>215</v>
      </c>
      <c r="C225" s="114">
        <v>27</v>
      </c>
      <c r="D225" s="114" t="s">
        <v>223</v>
      </c>
      <c r="E225" s="114" t="s">
        <v>222</v>
      </c>
      <c r="F225" s="115">
        <v>3.664351851851852E-2</v>
      </c>
      <c r="G225" s="114" t="s">
        <v>314</v>
      </c>
      <c r="H225" s="114">
        <v>39</v>
      </c>
      <c r="I225" s="122" t="s">
        <v>472</v>
      </c>
      <c r="J225" s="114" t="s">
        <v>3</v>
      </c>
      <c r="K225" s="114" t="s">
        <v>688</v>
      </c>
      <c r="L225" s="114" t="s">
        <v>717</v>
      </c>
      <c r="M225" s="114">
        <v>1</v>
      </c>
      <c r="N225" s="114">
        <v>19.13</v>
      </c>
      <c r="O225" s="116">
        <v>15.69</v>
      </c>
    </row>
    <row r="226" spans="2:15" x14ac:dyDescent="0.3">
      <c r="B226" s="117">
        <v>216</v>
      </c>
      <c r="C226" s="114">
        <v>27</v>
      </c>
      <c r="D226" s="114" t="s">
        <v>225</v>
      </c>
      <c r="E226" s="114" t="s">
        <v>217</v>
      </c>
      <c r="F226" s="115">
        <v>3.712962962962963E-2</v>
      </c>
      <c r="G226" s="114" t="s">
        <v>339</v>
      </c>
      <c r="H226" s="114">
        <v>45</v>
      </c>
      <c r="I226" s="122" t="s">
        <v>444</v>
      </c>
      <c r="J226" s="114" t="s">
        <v>4</v>
      </c>
      <c r="K226" s="114" t="s">
        <v>689</v>
      </c>
      <c r="L226" s="114" t="s">
        <v>717</v>
      </c>
      <c r="M226" s="114">
        <v>1</v>
      </c>
      <c r="N226" s="114">
        <v>-19.54</v>
      </c>
      <c r="O226" s="116">
        <v>-11.5</v>
      </c>
    </row>
    <row r="227" spans="2:15" x14ac:dyDescent="0.3">
      <c r="B227" s="117">
        <v>217</v>
      </c>
      <c r="C227" s="114">
        <v>28</v>
      </c>
      <c r="D227" s="114" t="s">
        <v>227</v>
      </c>
      <c r="E227" s="114" t="s">
        <v>225</v>
      </c>
      <c r="F227" s="115">
        <v>3.7280092592592594E-2</v>
      </c>
      <c r="G227" s="114" t="s">
        <v>288</v>
      </c>
      <c r="H227" s="114">
        <v>55</v>
      </c>
      <c r="I227" s="122" t="s">
        <v>391</v>
      </c>
      <c r="J227" s="114" t="s">
        <v>67</v>
      </c>
      <c r="K227" s="114" t="s">
        <v>690</v>
      </c>
      <c r="L227" s="114" t="s">
        <v>715</v>
      </c>
      <c r="M227" s="114">
        <v>1</v>
      </c>
      <c r="N227" s="114">
        <v>0</v>
      </c>
      <c r="O227" s="116">
        <v>0</v>
      </c>
    </row>
    <row r="228" spans="2:15" x14ac:dyDescent="0.3">
      <c r="B228" s="117">
        <v>218</v>
      </c>
      <c r="C228" s="114">
        <v>28</v>
      </c>
      <c r="D228" s="114" t="s">
        <v>217</v>
      </c>
      <c r="E228" s="114" t="s">
        <v>223</v>
      </c>
      <c r="F228" s="115">
        <v>4.7118055555555559E-2</v>
      </c>
      <c r="G228" s="114" t="s">
        <v>340</v>
      </c>
      <c r="H228" s="114">
        <v>78</v>
      </c>
      <c r="I228" s="122" t="s">
        <v>395</v>
      </c>
      <c r="J228" s="114" t="s">
        <v>3</v>
      </c>
      <c r="K228" s="114" t="s">
        <v>691</v>
      </c>
      <c r="L228" s="114" t="s">
        <v>717</v>
      </c>
      <c r="M228" s="114">
        <v>1</v>
      </c>
      <c r="N228" s="114">
        <v>987.45</v>
      </c>
      <c r="O228" s="116">
        <v>27.13</v>
      </c>
    </row>
    <row r="229" spans="2:15" x14ac:dyDescent="0.3">
      <c r="B229" s="117">
        <v>219</v>
      </c>
      <c r="C229" s="114">
        <v>28</v>
      </c>
      <c r="D229" s="114" t="s">
        <v>222</v>
      </c>
      <c r="E229" s="114" t="s">
        <v>218</v>
      </c>
      <c r="F229" s="115">
        <v>3.8993055555555552E-2</v>
      </c>
      <c r="G229" s="114" t="s">
        <v>289</v>
      </c>
      <c r="H229" s="114">
        <v>54</v>
      </c>
      <c r="I229" s="122" t="s">
        <v>395</v>
      </c>
      <c r="J229" s="114" t="s">
        <v>67</v>
      </c>
      <c r="K229" s="114" t="s">
        <v>692</v>
      </c>
      <c r="L229" s="114" t="s">
        <v>718</v>
      </c>
      <c r="M229" s="114">
        <v>1</v>
      </c>
      <c r="N229" s="114">
        <v>0</v>
      </c>
      <c r="O229" s="116">
        <v>-1.46</v>
      </c>
    </row>
    <row r="230" spans="2:15" x14ac:dyDescent="0.3">
      <c r="B230" s="117">
        <v>220</v>
      </c>
      <c r="C230" s="114">
        <v>28</v>
      </c>
      <c r="D230" s="114" t="s">
        <v>224</v>
      </c>
      <c r="E230" s="114" t="s">
        <v>229</v>
      </c>
      <c r="F230" s="115">
        <v>4.7511574074074074E-2</v>
      </c>
      <c r="G230" s="114" t="s">
        <v>341</v>
      </c>
      <c r="H230" s="114">
        <v>58</v>
      </c>
      <c r="I230" s="122" t="s">
        <v>445</v>
      </c>
      <c r="J230" s="114" t="s">
        <v>3</v>
      </c>
      <c r="K230" s="114" t="s">
        <v>693</v>
      </c>
      <c r="L230" s="114" t="s">
        <v>717</v>
      </c>
      <c r="M230" s="114">
        <v>1</v>
      </c>
      <c r="N230" s="114">
        <v>21.6</v>
      </c>
      <c r="O230" s="116">
        <v>14.6</v>
      </c>
    </row>
    <row r="231" spans="2:15" x14ac:dyDescent="0.3">
      <c r="B231" s="117">
        <v>221</v>
      </c>
      <c r="C231" s="114">
        <v>28</v>
      </c>
      <c r="D231" s="114" t="s">
        <v>220</v>
      </c>
      <c r="E231" s="114" t="s">
        <v>219</v>
      </c>
      <c r="F231" s="115">
        <v>4.6365740740740742E-2</v>
      </c>
      <c r="G231" s="114" t="s">
        <v>340</v>
      </c>
      <c r="H231" s="114">
        <v>58</v>
      </c>
      <c r="I231" s="122" t="s">
        <v>395</v>
      </c>
      <c r="J231" s="114" t="s">
        <v>4</v>
      </c>
      <c r="K231" s="114" t="s">
        <v>694</v>
      </c>
      <c r="L231" s="114" t="s">
        <v>717</v>
      </c>
      <c r="M231" s="114">
        <v>1</v>
      </c>
      <c r="N231" s="114">
        <v>-14.19</v>
      </c>
      <c r="O231" s="116">
        <v>-13.86</v>
      </c>
    </row>
    <row r="232" spans="2:15" x14ac:dyDescent="0.3">
      <c r="B232" s="117">
        <v>222</v>
      </c>
      <c r="C232" s="114">
        <v>28</v>
      </c>
      <c r="D232" s="114" t="s">
        <v>216</v>
      </c>
      <c r="E232" s="114" t="s">
        <v>221</v>
      </c>
      <c r="F232" s="115">
        <v>3.8692129629629632E-2</v>
      </c>
      <c r="G232" s="114" t="s">
        <v>267</v>
      </c>
      <c r="H232" s="114">
        <v>59</v>
      </c>
      <c r="I232" s="122" t="s">
        <v>446</v>
      </c>
      <c r="J232" s="114" t="s">
        <v>67</v>
      </c>
      <c r="K232" s="114" t="s">
        <v>695</v>
      </c>
      <c r="L232" s="114" t="s">
        <v>718</v>
      </c>
      <c r="M232" s="114">
        <v>1</v>
      </c>
      <c r="N232" s="114">
        <v>-0.1</v>
      </c>
      <c r="O232" s="116">
        <v>0</v>
      </c>
    </row>
    <row r="233" spans="2:15" x14ac:dyDescent="0.3">
      <c r="B233" s="117">
        <v>223</v>
      </c>
      <c r="C233" s="114">
        <v>28</v>
      </c>
      <c r="D233" s="114" t="s">
        <v>215</v>
      </c>
      <c r="E233" s="114" t="s">
        <v>226</v>
      </c>
      <c r="F233" s="115">
        <v>4.6574074074074073E-2</v>
      </c>
      <c r="G233" s="114" t="s">
        <v>342</v>
      </c>
      <c r="H233" s="114">
        <v>74</v>
      </c>
      <c r="I233" s="122" t="s">
        <v>447</v>
      </c>
      <c r="J233" s="114" t="s">
        <v>3</v>
      </c>
      <c r="K233" s="114" t="s">
        <v>696</v>
      </c>
      <c r="L233" s="114" t="s">
        <v>718</v>
      </c>
      <c r="M233" s="114">
        <v>1</v>
      </c>
      <c r="N233" s="114" t="s">
        <v>749</v>
      </c>
      <c r="O233" s="116">
        <v>16.87</v>
      </c>
    </row>
    <row r="234" spans="2:15" x14ac:dyDescent="0.3">
      <c r="B234" s="117">
        <v>224</v>
      </c>
      <c r="C234" s="114">
        <v>28</v>
      </c>
      <c r="D234" s="114" t="s">
        <v>167</v>
      </c>
      <c r="E234" s="114" t="s">
        <v>228</v>
      </c>
      <c r="F234" s="115">
        <v>4.7523148148148148E-2</v>
      </c>
      <c r="G234" s="114" t="s">
        <v>364</v>
      </c>
      <c r="H234" s="114">
        <v>75</v>
      </c>
      <c r="I234" s="122" t="s">
        <v>425</v>
      </c>
      <c r="J234" s="114" t="s">
        <v>4</v>
      </c>
      <c r="K234" s="114" t="s">
        <v>697</v>
      </c>
      <c r="L234" s="114" t="s">
        <v>718</v>
      </c>
      <c r="M234" s="114">
        <v>1</v>
      </c>
      <c r="N234" s="114">
        <v>-3.32</v>
      </c>
      <c r="O234" s="116">
        <v>-30.47</v>
      </c>
    </row>
    <row r="235" spans="2:15" x14ac:dyDescent="0.3">
      <c r="B235" s="117">
        <v>225</v>
      </c>
      <c r="C235" s="114">
        <v>29</v>
      </c>
      <c r="D235" s="114" t="s">
        <v>167</v>
      </c>
      <c r="E235" s="114" t="s">
        <v>227</v>
      </c>
      <c r="F235" s="115">
        <v>5.0729166666666665E-2</v>
      </c>
      <c r="G235" s="114" t="s">
        <v>275</v>
      </c>
      <c r="H235" s="114">
        <v>98</v>
      </c>
      <c r="I235" s="122" t="s">
        <v>448</v>
      </c>
      <c r="J235" s="114" t="s">
        <v>67</v>
      </c>
      <c r="K235" s="114" t="s">
        <v>698</v>
      </c>
      <c r="L235" s="114" t="s">
        <v>716</v>
      </c>
      <c r="M235" s="114">
        <v>1</v>
      </c>
      <c r="N235" s="114">
        <v>0</v>
      </c>
      <c r="O235" s="116">
        <v>0</v>
      </c>
    </row>
    <row r="236" spans="2:15" x14ac:dyDescent="0.3">
      <c r="B236" s="117">
        <v>226</v>
      </c>
      <c r="C236" s="114">
        <v>29</v>
      </c>
      <c r="D236" s="114" t="s">
        <v>228</v>
      </c>
      <c r="E236" s="114" t="s">
        <v>215</v>
      </c>
      <c r="F236" s="115">
        <v>4.6053240740740742E-2</v>
      </c>
      <c r="G236" s="114" t="s">
        <v>344</v>
      </c>
      <c r="H236" s="114">
        <v>52</v>
      </c>
      <c r="I236" s="122" t="s">
        <v>449</v>
      </c>
      <c r="J236" s="114" t="s">
        <v>4</v>
      </c>
      <c r="K236" s="114" t="s">
        <v>699</v>
      </c>
      <c r="L236" s="114" t="s">
        <v>718</v>
      </c>
      <c r="M236" s="114">
        <v>1</v>
      </c>
      <c r="N236" s="114">
        <v>-9.2200000000000006</v>
      </c>
      <c r="O236" s="116" t="s">
        <v>758</v>
      </c>
    </row>
    <row r="237" spans="2:15" x14ac:dyDescent="0.3">
      <c r="B237" s="117">
        <v>227</v>
      </c>
      <c r="C237" s="114">
        <v>29</v>
      </c>
      <c r="D237" s="114" t="s">
        <v>226</v>
      </c>
      <c r="E237" s="114" t="s">
        <v>216</v>
      </c>
      <c r="F237" s="115">
        <v>4.2326388888888893E-2</v>
      </c>
      <c r="G237" s="114" t="s">
        <v>345</v>
      </c>
      <c r="H237" s="114">
        <v>70</v>
      </c>
      <c r="I237" s="122" t="s">
        <v>450</v>
      </c>
      <c r="J237" s="114" t="s">
        <v>4</v>
      </c>
      <c r="K237" s="114" t="s">
        <v>700</v>
      </c>
      <c r="L237" s="114" t="s">
        <v>717</v>
      </c>
      <c r="M237" s="114">
        <v>1</v>
      </c>
      <c r="N237" s="114">
        <v>-15.99</v>
      </c>
      <c r="O237" s="116">
        <v>-13.47</v>
      </c>
    </row>
    <row r="238" spans="2:15" x14ac:dyDescent="0.3">
      <c r="B238" s="117">
        <v>228</v>
      </c>
      <c r="C238" s="114">
        <v>29</v>
      </c>
      <c r="D238" s="114" t="s">
        <v>221</v>
      </c>
      <c r="E238" s="114" t="s">
        <v>220</v>
      </c>
      <c r="F238" s="115">
        <v>3.7986111111111116E-2</v>
      </c>
      <c r="G238" s="114" t="s">
        <v>346</v>
      </c>
      <c r="H238" s="114">
        <v>40</v>
      </c>
      <c r="I238" s="122" t="s">
        <v>451</v>
      </c>
      <c r="J238" s="114" t="s">
        <v>4</v>
      </c>
      <c r="K238" s="114" t="s">
        <v>701</v>
      </c>
      <c r="L238" s="114" t="s">
        <v>717</v>
      </c>
      <c r="M238" s="114">
        <v>1</v>
      </c>
      <c r="N238" s="114">
        <v>-98.83</v>
      </c>
      <c r="O238" s="116" t="s">
        <v>771</v>
      </c>
    </row>
    <row r="239" spans="2:15" x14ac:dyDescent="0.3">
      <c r="B239" s="117">
        <v>229</v>
      </c>
      <c r="C239" s="114">
        <v>29</v>
      </c>
      <c r="D239" s="114" t="s">
        <v>219</v>
      </c>
      <c r="E239" s="114" t="s">
        <v>224</v>
      </c>
      <c r="F239" s="115">
        <v>3.5046296296296298E-2</v>
      </c>
      <c r="G239" s="114" t="s">
        <v>291</v>
      </c>
      <c r="H239" s="114">
        <v>33</v>
      </c>
      <c r="I239" s="122" t="s">
        <v>394</v>
      </c>
      <c r="J239" s="114" t="s">
        <v>67</v>
      </c>
      <c r="K239" s="114" t="s">
        <v>702</v>
      </c>
      <c r="L239" s="114" t="s">
        <v>715</v>
      </c>
      <c r="M239" s="114">
        <v>1</v>
      </c>
      <c r="N239" s="114">
        <v>0</v>
      </c>
      <c r="O239" s="116">
        <v>0</v>
      </c>
    </row>
    <row r="240" spans="2:15" x14ac:dyDescent="0.3">
      <c r="B240" s="117">
        <v>230</v>
      </c>
      <c r="C240" s="114">
        <v>29</v>
      </c>
      <c r="D240" s="114" t="s">
        <v>229</v>
      </c>
      <c r="E240" s="114" t="s">
        <v>222</v>
      </c>
      <c r="F240" s="115">
        <v>4.5324074074074072E-2</v>
      </c>
      <c r="G240" s="114" t="s">
        <v>347</v>
      </c>
      <c r="H240" s="114">
        <v>62</v>
      </c>
      <c r="I240" s="122" t="s">
        <v>452</v>
      </c>
      <c r="J240" s="114" t="s">
        <v>67</v>
      </c>
      <c r="K240" s="114" t="s">
        <v>703</v>
      </c>
      <c r="L240" s="114" t="s">
        <v>716</v>
      </c>
      <c r="M240" s="114">
        <v>1</v>
      </c>
      <c r="N240" s="114">
        <v>0</v>
      </c>
      <c r="O240" s="116">
        <v>0</v>
      </c>
    </row>
    <row r="241" spans="1:15" x14ac:dyDescent="0.3">
      <c r="B241" s="117">
        <v>231</v>
      </c>
      <c r="C241" s="114">
        <v>29</v>
      </c>
      <c r="D241" s="114" t="s">
        <v>218</v>
      </c>
      <c r="E241" s="114" t="s">
        <v>217</v>
      </c>
      <c r="F241" s="115">
        <v>4.3969907407407409E-2</v>
      </c>
      <c r="G241" s="114" t="s">
        <v>283</v>
      </c>
      <c r="H241" s="114">
        <v>55</v>
      </c>
      <c r="I241" s="122" t="s">
        <v>386</v>
      </c>
      <c r="J241" s="114" t="s">
        <v>4</v>
      </c>
      <c r="K241" s="114" t="s">
        <v>704</v>
      </c>
      <c r="L241" s="114" t="s">
        <v>717</v>
      </c>
      <c r="M241" s="114">
        <v>1</v>
      </c>
      <c r="N241" s="114">
        <v>-327.45</v>
      </c>
      <c r="O241" s="116" t="s">
        <v>771</v>
      </c>
    </row>
    <row r="242" spans="1:15" x14ac:dyDescent="0.3">
      <c r="B242" s="117">
        <v>232</v>
      </c>
      <c r="C242" s="114">
        <v>29</v>
      </c>
      <c r="D242" s="114" t="s">
        <v>223</v>
      </c>
      <c r="E242" s="114" t="s">
        <v>225</v>
      </c>
      <c r="F242" s="115">
        <v>5.7812499999999996E-2</v>
      </c>
      <c r="G242" s="114" t="s">
        <v>365</v>
      </c>
      <c r="H242" s="114">
        <v>143</v>
      </c>
      <c r="I242" s="122" t="s">
        <v>473</v>
      </c>
      <c r="J242" s="114" t="s">
        <v>67</v>
      </c>
      <c r="K242" s="114" t="s">
        <v>705</v>
      </c>
      <c r="L242" s="114" t="s">
        <v>718</v>
      </c>
      <c r="M242" s="114">
        <v>1</v>
      </c>
      <c r="N242" s="114">
        <v>0</v>
      </c>
      <c r="O242" s="116">
        <v>0</v>
      </c>
    </row>
    <row r="243" spans="1:15" x14ac:dyDescent="0.3">
      <c r="B243" s="117">
        <v>233</v>
      </c>
      <c r="C243" s="114">
        <v>30</v>
      </c>
      <c r="D243" s="114" t="s">
        <v>227</v>
      </c>
      <c r="E243" s="114" t="s">
        <v>223</v>
      </c>
      <c r="F243" s="115">
        <v>3.78587962962963E-2</v>
      </c>
      <c r="G243" s="114" t="s">
        <v>347</v>
      </c>
      <c r="H243" s="114">
        <v>49</v>
      </c>
      <c r="I243" s="122" t="s">
        <v>452</v>
      </c>
      <c r="J243" s="114" t="s">
        <v>67</v>
      </c>
      <c r="K243" s="114" t="s">
        <v>706</v>
      </c>
      <c r="L243" s="114" t="s">
        <v>716</v>
      </c>
      <c r="M243" s="114">
        <v>1</v>
      </c>
      <c r="N243" s="114">
        <v>0</v>
      </c>
      <c r="O243" s="116">
        <v>0</v>
      </c>
    </row>
    <row r="244" spans="1:15" x14ac:dyDescent="0.3">
      <c r="B244" s="117">
        <v>234</v>
      </c>
      <c r="C244" s="114">
        <v>30</v>
      </c>
      <c r="D244" s="114" t="s">
        <v>225</v>
      </c>
      <c r="E244" s="114" t="s">
        <v>218</v>
      </c>
      <c r="F244" s="115">
        <v>4.6481481481481485E-2</v>
      </c>
      <c r="G244" s="114" t="s">
        <v>349</v>
      </c>
      <c r="H244" s="114">
        <v>72</v>
      </c>
      <c r="I244" s="122" t="s">
        <v>444</v>
      </c>
      <c r="J244" s="114" t="s">
        <v>4</v>
      </c>
      <c r="K244" s="114" t="s">
        <v>707</v>
      </c>
      <c r="L244" s="114" t="s">
        <v>717</v>
      </c>
      <c r="M244" s="114">
        <v>1</v>
      </c>
      <c r="N244" s="114">
        <v>-18.27</v>
      </c>
      <c r="O244" s="116">
        <v>-15.99</v>
      </c>
    </row>
    <row r="245" spans="1:15" x14ac:dyDescent="0.3">
      <c r="B245" s="117">
        <v>235</v>
      </c>
      <c r="C245" s="114">
        <v>30</v>
      </c>
      <c r="D245" s="114" t="s">
        <v>217</v>
      </c>
      <c r="E245" s="114" t="s">
        <v>229</v>
      </c>
      <c r="F245" s="115">
        <v>4.0474537037037038E-2</v>
      </c>
      <c r="G245" s="114" t="s">
        <v>280</v>
      </c>
      <c r="H245" s="114">
        <v>50</v>
      </c>
      <c r="I245" s="122" t="s">
        <v>384</v>
      </c>
      <c r="J245" s="114" t="s">
        <v>3</v>
      </c>
      <c r="K245" s="114" t="s">
        <v>708</v>
      </c>
      <c r="L245" s="114" t="s">
        <v>717</v>
      </c>
      <c r="M245" s="114">
        <v>1</v>
      </c>
      <c r="N245" s="114" t="s">
        <v>752</v>
      </c>
      <c r="O245" s="116">
        <v>198.39</v>
      </c>
    </row>
    <row r="246" spans="1:15" x14ac:dyDescent="0.3">
      <c r="B246" s="117">
        <v>236</v>
      </c>
      <c r="C246" s="114">
        <v>30</v>
      </c>
      <c r="D246" s="114" t="s">
        <v>222</v>
      </c>
      <c r="E246" s="114" t="s">
        <v>219</v>
      </c>
      <c r="F246" s="115">
        <v>4.5995370370370374E-2</v>
      </c>
      <c r="G246" s="114" t="s">
        <v>264</v>
      </c>
      <c r="H246" s="114">
        <v>68</v>
      </c>
      <c r="I246" s="122" t="s">
        <v>368</v>
      </c>
      <c r="J246" s="114" t="s">
        <v>4</v>
      </c>
      <c r="K246" s="114" t="s">
        <v>709</v>
      </c>
      <c r="L246" s="114" t="s">
        <v>717</v>
      </c>
      <c r="M246" s="114">
        <v>1</v>
      </c>
      <c r="N246" s="114">
        <v>-16.260000000000002</v>
      </c>
      <c r="O246" s="116">
        <v>-16.170000000000002</v>
      </c>
    </row>
    <row r="247" spans="1:15" x14ac:dyDescent="0.3">
      <c r="B247" s="117">
        <v>237</v>
      </c>
      <c r="C247" s="114">
        <v>30</v>
      </c>
      <c r="D247" s="114" t="s">
        <v>224</v>
      </c>
      <c r="E247" s="114" t="s">
        <v>221</v>
      </c>
      <c r="F247" s="115">
        <v>4.4537037037037042E-2</v>
      </c>
      <c r="G247" s="114" t="s">
        <v>350</v>
      </c>
      <c r="H247" s="114">
        <v>65</v>
      </c>
      <c r="I247" s="122" t="s">
        <v>454</v>
      </c>
      <c r="J247" s="114" t="s">
        <v>3</v>
      </c>
      <c r="K247" s="114" t="s">
        <v>710</v>
      </c>
      <c r="L247" s="114" t="s">
        <v>722</v>
      </c>
      <c r="M247" s="114">
        <v>1</v>
      </c>
      <c r="N247" s="114">
        <v>1.26</v>
      </c>
      <c r="O247" s="116">
        <v>-0.11</v>
      </c>
    </row>
    <row r="248" spans="1:15" x14ac:dyDescent="0.3">
      <c r="B248" s="117">
        <v>238</v>
      </c>
      <c r="C248" s="114">
        <v>30</v>
      </c>
      <c r="D248" s="114" t="s">
        <v>220</v>
      </c>
      <c r="E248" s="114" t="s">
        <v>226</v>
      </c>
      <c r="F248" s="115">
        <v>4.5405092592592594E-2</v>
      </c>
      <c r="G248" s="114" t="s">
        <v>351</v>
      </c>
      <c r="H248" s="114">
        <v>73</v>
      </c>
      <c r="I248" s="122" t="s">
        <v>455</v>
      </c>
      <c r="J248" s="114" t="s">
        <v>3</v>
      </c>
      <c r="K248" s="114" t="s">
        <v>711</v>
      </c>
      <c r="L248" s="114" t="s">
        <v>718</v>
      </c>
      <c r="M248" s="114">
        <v>1</v>
      </c>
      <c r="N248" s="114">
        <v>21.39</v>
      </c>
      <c r="O248" s="116">
        <v>6.85</v>
      </c>
    </row>
    <row r="249" spans="1:15" x14ac:dyDescent="0.3">
      <c r="B249" s="117">
        <v>239</v>
      </c>
      <c r="C249" s="114">
        <v>30</v>
      </c>
      <c r="D249" s="114" t="s">
        <v>216</v>
      </c>
      <c r="E249" s="114" t="s">
        <v>228</v>
      </c>
      <c r="F249" s="115">
        <v>4.1828703703703701E-2</v>
      </c>
      <c r="G249" s="114" t="s">
        <v>352</v>
      </c>
      <c r="H249" s="114">
        <v>52</v>
      </c>
      <c r="I249" s="122" t="s">
        <v>456</v>
      </c>
      <c r="J249" s="114" t="s">
        <v>3</v>
      </c>
      <c r="K249" s="114" t="s">
        <v>712</v>
      </c>
      <c r="L249" s="114" t="s">
        <v>717</v>
      </c>
      <c r="M249" s="114">
        <v>1</v>
      </c>
      <c r="N249" s="114" t="s">
        <v>753</v>
      </c>
      <c r="O249" s="116">
        <v>25.3</v>
      </c>
    </row>
    <row r="250" spans="1:15" x14ac:dyDescent="0.3">
      <c r="B250" s="117">
        <v>240</v>
      </c>
      <c r="C250" s="114">
        <v>30</v>
      </c>
      <c r="D250" s="114" t="s">
        <v>215</v>
      </c>
      <c r="E250" s="114" t="s">
        <v>167</v>
      </c>
      <c r="F250" s="115">
        <v>4.1342592592592591E-2</v>
      </c>
      <c r="G250" s="114" t="s">
        <v>353</v>
      </c>
      <c r="H250" s="114">
        <v>50</v>
      </c>
      <c r="I250" s="122" t="s">
        <v>385</v>
      </c>
      <c r="J250" s="114" t="s">
        <v>3</v>
      </c>
      <c r="K250" s="114" t="s">
        <v>713</v>
      </c>
      <c r="L250" s="114" t="s">
        <v>718</v>
      </c>
      <c r="M250" s="114">
        <v>1</v>
      </c>
      <c r="N250" s="114" t="s">
        <v>737</v>
      </c>
      <c r="O250" s="116">
        <v>4.58</v>
      </c>
    </row>
    <row r="251" spans="1:15" x14ac:dyDescent="0.3">
      <c r="A251" s="119" t="s">
        <v>783</v>
      </c>
      <c r="B251" s="119" t="s">
        <v>783</v>
      </c>
      <c r="C251" s="119" t="s">
        <v>783</v>
      </c>
      <c r="D251" s="119" t="s">
        <v>783</v>
      </c>
      <c r="E251" s="119" t="s">
        <v>783</v>
      </c>
      <c r="F251" s="119" t="s">
        <v>783</v>
      </c>
      <c r="G251" s="119" t="s">
        <v>783</v>
      </c>
      <c r="H251" s="119" t="s">
        <v>783</v>
      </c>
      <c r="I251" s="123" t="s">
        <v>783</v>
      </c>
      <c r="J251" s="119" t="s">
        <v>783</v>
      </c>
      <c r="K251" s="119" t="s">
        <v>783</v>
      </c>
      <c r="L251" s="119" t="s">
        <v>783</v>
      </c>
      <c r="M251" s="119" t="s">
        <v>783</v>
      </c>
      <c r="N251" s="119" t="s">
        <v>783</v>
      </c>
      <c r="O251" s="119" t="s">
        <v>783</v>
      </c>
    </row>
  </sheetData>
  <sortState ref="A11:O250">
    <sortCondition ref="B11:B250"/>
    <sortCondition ref="H11:H25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pane ySplit="10" topLeftCell="A246" activePane="bottomLeft" state="frozen"/>
      <selection pane="bottomLeft" activeCell="A253" sqref="A253:XFD1048576"/>
    </sheetView>
  </sheetViews>
  <sheetFormatPr defaultColWidth="9.109375" defaultRowHeight="14.4" x14ac:dyDescent="0.3"/>
  <cols>
    <col min="1" max="1" width="1.6640625" style="110" customWidth="1"/>
    <col min="2" max="2" width="3.77734375" style="117" customWidth="1"/>
    <col min="3" max="3" width="6.6640625" style="111" customWidth="1"/>
    <col min="4" max="5" width="22.6640625" style="111" customWidth="1"/>
    <col min="6" max="6" width="9.109375" style="111"/>
    <col min="7" max="7" width="4.6640625" style="111" customWidth="1"/>
    <col min="8" max="8" width="6.6640625" style="111" customWidth="1"/>
    <col min="9" max="9" width="50.6640625" style="120" customWidth="1"/>
    <col min="10" max="10" width="9.109375" style="111"/>
    <col min="11" max="11" width="20.6640625" style="111" customWidth="1"/>
    <col min="12" max="12" width="16.6640625" style="111" customWidth="1"/>
    <col min="13" max="14" width="9.109375" style="111"/>
    <col min="15" max="16384" width="9.109375" style="110"/>
  </cols>
  <sheetData>
    <row r="1" spans="1:14" ht="18" x14ac:dyDescent="0.35">
      <c r="A1" s="109" t="s">
        <v>250</v>
      </c>
      <c r="B1" s="125"/>
    </row>
    <row r="7" spans="1:14" x14ac:dyDescent="0.3">
      <c r="F7" s="126">
        <v>4.2337673611111147E-2</v>
      </c>
      <c r="H7" s="111">
        <f>(-120+SUM(H11:H250)*2)/480</f>
        <v>63.81666666666667</v>
      </c>
    </row>
    <row r="9" spans="1:14" s="112" customFormat="1" x14ac:dyDescent="0.3">
      <c r="B9" s="118" t="s">
        <v>0</v>
      </c>
      <c r="C9" s="113" t="s">
        <v>784</v>
      </c>
      <c r="D9" s="113" t="s">
        <v>252</v>
      </c>
      <c r="E9" s="113" t="s">
        <v>251</v>
      </c>
      <c r="F9" s="113" t="s">
        <v>253</v>
      </c>
      <c r="G9" s="113" t="s">
        <v>254</v>
      </c>
      <c r="H9" s="113" t="s">
        <v>107</v>
      </c>
      <c r="I9" s="121" t="s">
        <v>255</v>
      </c>
      <c r="J9" s="113" t="s">
        <v>256</v>
      </c>
      <c r="K9" s="113" t="s">
        <v>257</v>
      </c>
      <c r="L9" s="113" t="s">
        <v>258</v>
      </c>
      <c r="M9" s="113" t="s">
        <v>260</v>
      </c>
      <c r="N9" s="113" t="s">
        <v>261</v>
      </c>
    </row>
    <row r="10" spans="1:14" ht="3" customHeight="1" x14ac:dyDescent="0.3"/>
    <row r="11" spans="1:14" x14ac:dyDescent="0.3">
      <c r="B11" s="117">
        <v>1</v>
      </c>
      <c r="C11" s="114">
        <v>1</v>
      </c>
      <c r="D11" s="114" t="s">
        <v>215</v>
      </c>
      <c r="E11" s="114" t="s">
        <v>785</v>
      </c>
      <c r="F11" s="115">
        <v>5.0601851851851849E-2</v>
      </c>
      <c r="G11" s="114" t="s">
        <v>275</v>
      </c>
      <c r="H11" s="114">
        <v>96</v>
      </c>
      <c r="I11" s="122" t="s">
        <v>448</v>
      </c>
      <c r="J11" s="114" t="s">
        <v>67</v>
      </c>
      <c r="K11" s="114" t="s">
        <v>970</v>
      </c>
      <c r="L11" s="114" t="s">
        <v>716</v>
      </c>
      <c r="M11" s="114">
        <v>0</v>
      </c>
      <c r="N11" s="116">
        <v>0.01</v>
      </c>
    </row>
    <row r="12" spans="1:14" x14ac:dyDescent="0.3">
      <c r="B12" s="117">
        <v>2</v>
      </c>
      <c r="C12" s="114">
        <v>1</v>
      </c>
      <c r="D12" s="114" t="s">
        <v>794</v>
      </c>
      <c r="E12" s="114" t="s">
        <v>786</v>
      </c>
      <c r="F12" s="115">
        <v>4.9166666666666664E-2</v>
      </c>
      <c r="G12" s="114" t="s">
        <v>337</v>
      </c>
      <c r="H12" s="114">
        <v>90</v>
      </c>
      <c r="I12" s="122" t="s">
        <v>442</v>
      </c>
      <c r="J12" s="114" t="s">
        <v>3</v>
      </c>
      <c r="K12" s="114" t="s">
        <v>971</v>
      </c>
      <c r="L12" s="114" t="s">
        <v>717</v>
      </c>
      <c r="M12" s="114">
        <v>15.62</v>
      </c>
      <c r="N12" s="116">
        <v>18.25</v>
      </c>
    </row>
    <row r="13" spans="1:14" x14ac:dyDescent="0.3">
      <c r="B13" s="117">
        <v>3</v>
      </c>
      <c r="C13" s="114">
        <v>1</v>
      </c>
      <c r="D13" s="114" t="s">
        <v>793</v>
      </c>
      <c r="E13" s="114" t="s">
        <v>218</v>
      </c>
      <c r="F13" s="115">
        <v>3.9166666666666662E-2</v>
      </c>
      <c r="G13" s="114" t="s">
        <v>795</v>
      </c>
      <c r="H13" s="114">
        <v>42</v>
      </c>
      <c r="I13" s="122" t="s">
        <v>869</v>
      </c>
      <c r="J13" s="114" t="s">
        <v>3</v>
      </c>
      <c r="K13" s="114" t="s">
        <v>972</v>
      </c>
      <c r="L13" s="114" t="s">
        <v>717</v>
      </c>
      <c r="M13" s="114" t="s">
        <v>732</v>
      </c>
      <c r="N13" s="116">
        <v>327.45</v>
      </c>
    </row>
    <row r="14" spans="1:14" x14ac:dyDescent="0.3">
      <c r="B14" s="117">
        <v>4</v>
      </c>
      <c r="C14" s="114">
        <v>1</v>
      </c>
      <c r="D14" s="114" t="s">
        <v>792</v>
      </c>
      <c r="E14" s="114" t="s">
        <v>220</v>
      </c>
      <c r="F14" s="115">
        <v>4.041666666666667E-2</v>
      </c>
      <c r="G14" s="114" t="s">
        <v>796</v>
      </c>
      <c r="H14" s="114">
        <v>49</v>
      </c>
      <c r="I14" s="122" t="s">
        <v>870</v>
      </c>
      <c r="J14" s="114" t="s">
        <v>67</v>
      </c>
      <c r="K14" s="114" t="s">
        <v>973</v>
      </c>
      <c r="L14" s="114" t="s">
        <v>718</v>
      </c>
      <c r="M14" s="114">
        <v>-0.05</v>
      </c>
      <c r="N14" s="116">
        <v>0</v>
      </c>
    </row>
    <row r="15" spans="1:14" x14ac:dyDescent="0.3">
      <c r="B15" s="117">
        <v>5</v>
      </c>
      <c r="C15" s="114">
        <v>1</v>
      </c>
      <c r="D15" s="114" t="s">
        <v>791</v>
      </c>
      <c r="E15" s="114" t="s">
        <v>222</v>
      </c>
      <c r="F15" s="115">
        <v>1.0555555555555554E-2</v>
      </c>
      <c r="G15" s="114" t="s">
        <v>797</v>
      </c>
      <c r="H15" s="114">
        <v>13</v>
      </c>
      <c r="I15" s="122" t="s">
        <v>871</v>
      </c>
      <c r="J15" s="114" t="s">
        <v>67</v>
      </c>
      <c r="K15" s="114" t="s">
        <v>974</v>
      </c>
      <c r="L15" s="114" t="s">
        <v>715</v>
      </c>
      <c r="M15" s="114">
        <v>0</v>
      </c>
      <c r="N15" s="116">
        <v>0</v>
      </c>
    </row>
    <row r="16" spans="1:14" x14ac:dyDescent="0.3">
      <c r="B16" s="117">
        <v>6</v>
      </c>
      <c r="C16" s="114">
        <v>1</v>
      </c>
      <c r="D16" s="114" t="s">
        <v>790</v>
      </c>
      <c r="E16" s="114" t="s">
        <v>217</v>
      </c>
      <c r="F16" s="115">
        <v>4.3715277777777777E-2</v>
      </c>
      <c r="G16" s="114" t="s">
        <v>338</v>
      </c>
      <c r="H16" s="114">
        <v>61</v>
      </c>
      <c r="I16" s="122" t="s">
        <v>872</v>
      </c>
      <c r="J16" s="114" t="s">
        <v>3</v>
      </c>
      <c r="K16" s="114" t="s">
        <v>975</v>
      </c>
      <c r="L16" s="114" t="s">
        <v>718</v>
      </c>
      <c r="M16" s="114">
        <v>298.93</v>
      </c>
      <c r="N16" s="116">
        <v>987.04</v>
      </c>
    </row>
    <row r="17" spans="2:14" x14ac:dyDescent="0.3">
      <c r="B17" s="117">
        <v>7</v>
      </c>
      <c r="C17" s="114">
        <v>1</v>
      </c>
      <c r="D17" s="114" t="s">
        <v>789</v>
      </c>
      <c r="E17" s="114" t="s">
        <v>787</v>
      </c>
      <c r="F17" s="115">
        <v>3.0254629629629631E-2</v>
      </c>
      <c r="G17" s="114" t="s">
        <v>305</v>
      </c>
      <c r="H17" s="114">
        <v>42</v>
      </c>
      <c r="I17" s="122" t="s">
        <v>873</v>
      </c>
      <c r="J17" s="114" t="s">
        <v>67</v>
      </c>
      <c r="K17" s="114" t="s">
        <v>976</v>
      </c>
      <c r="L17" s="114" t="s">
        <v>715</v>
      </c>
      <c r="M17" s="114">
        <v>0</v>
      </c>
      <c r="N17" s="116">
        <v>0</v>
      </c>
    </row>
    <row r="18" spans="2:14" x14ac:dyDescent="0.3">
      <c r="B18" s="117">
        <v>8</v>
      </c>
      <c r="C18" s="114">
        <v>1</v>
      </c>
      <c r="D18" s="114" t="s">
        <v>788</v>
      </c>
      <c r="E18" s="114" t="s">
        <v>216</v>
      </c>
      <c r="F18" s="115">
        <v>4.3969907407407409E-2</v>
      </c>
      <c r="G18" s="114" t="s">
        <v>798</v>
      </c>
      <c r="H18" s="114">
        <v>73</v>
      </c>
      <c r="I18" s="122" t="s">
        <v>874</v>
      </c>
      <c r="J18" s="114" t="s">
        <v>67</v>
      </c>
      <c r="K18" s="114" t="s">
        <v>977</v>
      </c>
      <c r="L18" s="114" t="s">
        <v>715</v>
      </c>
      <c r="M18" s="114">
        <v>0</v>
      </c>
      <c r="N18" s="116">
        <v>0.1</v>
      </c>
    </row>
    <row r="19" spans="2:14" x14ac:dyDescent="0.3">
      <c r="B19" s="117">
        <v>9</v>
      </c>
      <c r="C19" s="114">
        <v>2</v>
      </c>
      <c r="D19" s="114" t="s">
        <v>785</v>
      </c>
      <c r="E19" s="114" t="s">
        <v>216</v>
      </c>
      <c r="F19" s="115">
        <v>2.9791666666666664E-2</v>
      </c>
      <c r="G19" s="114" t="s">
        <v>362</v>
      </c>
      <c r="H19" s="114">
        <v>42</v>
      </c>
      <c r="I19" s="122" t="s">
        <v>469</v>
      </c>
      <c r="J19" s="114" t="s">
        <v>67</v>
      </c>
      <c r="K19" s="114" t="s">
        <v>978</v>
      </c>
      <c r="L19" s="114" t="s">
        <v>718</v>
      </c>
      <c r="M19" s="114">
        <v>0</v>
      </c>
      <c r="N19" s="116">
        <v>-1.1399999999999999</v>
      </c>
    </row>
    <row r="20" spans="2:14" x14ac:dyDescent="0.3">
      <c r="B20" s="117">
        <v>10</v>
      </c>
      <c r="C20" s="114">
        <v>2</v>
      </c>
      <c r="D20" s="114" t="s">
        <v>787</v>
      </c>
      <c r="E20" s="114" t="s">
        <v>788</v>
      </c>
      <c r="F20" s="115">
        <v>4.7974537037037045E-2</v>
      </c>
      <c r="G20" s="114" t="s">
        <v>353</v>
      </c>
      <c r="H20" s="114">
        <v>81</v>
      </c>
      <c r="I20" s="122" t="s">
        <v>875</v>
      </c>
      <c r="J20" s="114" t="s">
        <v>3</v>
      </c>
      <c r="K20" s="114" t="s">
        <v>979</v>
      </c>
      <c r="L20" s="114" t="s">
        <v>717</v>
      </c>
      <c r="M20" s="114" t="s">
        <v>744</v>
      </c>
      <c r="N20" s="116" t="s">
        <v>1223</v>
      </c>
    </row>
    <row r="21" spans="2:14" x14ac:dyDescent="0.3">
      <c r="B21" s="117">
        <v>11</v>
      </c>
      <c r="C21" s="114">
        <v>2</v>
      </c>
      <c r="D21" s="114" t="s">
        <v>217</v>
      </c>
      <c r="E21" s="114" t="s">
        <v>789</v>
      </c>
      <c r="F21" s="115">
        <v>3.1875000000000001E-2</v>
      </c>
      <c r="G21" s="114" t="s">
        <v>799</v>
      </c>
      <c r="H21" s="114">
        <v>45</v>
      </c>
      <c r="I21" s="122" t="s">
        <v>876</v>
      </c>
      <c r="J21" s="114" t="s">
        <v>67</v>
      </c>
      <c r="K21" s="114" t="s">
        <v>980</v>
      </c>
      <c r="L21" s="114" t="s">
        <v>716</v>
      </c>
      <c r="M21" s="114">
        <v>0.04</v>
      </c>
      <c r="N21" s="116">
        <v>0</v>
      </c>
    </row>
    <row r="22" spans="2:14" x14ac:dyDescent="0.3">
      <c r="B22" s="117">
        <v>12</v>
      </c>
      <c r="C22" s="114">
        <v>2</v>
      </c>
      <c r="D22" s="114" t="s">
        <v>222</v>
      </c>
      <c r="E22" s="114" t="s">
        <v>790</v>
      </c>
      <c r="F22" s="115">
        <v>4.9780092592592591E-2</v>
      </c>
      <c r="G22" s="114" t="s">
        <v>340</v>
      </c>
      <c r="H22" s="114">
        <v>79</v>
      </c>
      <c r="I22" s="122" t="s">
        <v>877</v>
      </c>
      <c r="J22" s="114" t="s">
        <v>3</v>
      </c>
      <c r="K22" s="114" t="s">
        <v>981</v>
      </c>
      <c r="L22" s="114" t="s">
        <v>717</v>
      </c>
      <c r="M22" s="114" t="s">
        <v>731</v>
      </c>
      <c r="N22" s="116">
        <v>298.72000000000003</v>
      </c>
    </row>
    <row r="23" spans="2:14" x14ac:dyDescent="0.3">
      <c r="B23" s="117">
        <v>13</v>
      </c>
      <c r="C23" s="114">
        <v>2</v>
      </c>
      <c r="D23" s="114" t="s">
        <v>220</v>
      </c>
      <c r="E23" s="114" t="s">
        <v>791</v>
      </c>
      <c r="F23" s="115">
        <v>5.1863425925925931E-2</v>
      </c>
      <c r="G23" s="114" t="s">
        <v>800</v>
      </c>
      <c r="H23" s="114">
        <v>115</v>
      </c>
      <c r="I23" s="122" t="s">
        <v>878</v>
      </c>
      <c r="J23" s="114" t="s">
        <v>67</v>
      </c>
      <c r="K23" s="114" t="s">
        <v>982</v>
      </c>
      <c r="L23" s="114" t="s">
        <v>716</v>
      </c>
      <c r="M23" s="114">
        <v>0</v>
      </c>
      <c r="N23" s="116">
        <v>0</v>
      </c>
    </row>
    <row r="24" spans="2:14" x14ac:dyDescent="0.3">
      <c r="B24" s="117">
        <v>14</v>
      </c>
      <c r="C24" s="114">
        <v>2</v>
      </c>
      <c r="D24" s="114" t="s">
        <v>218</v>
      </c>
      <c r="E24" s="114" t="s">
        <v>792</v>
      </c>
      <c r="F24" s="115">
        <v>4.6342592592592595E-2</v>
      </c>
      <c r="G24" s="114" t="s">
        <v>338</v>
      </c>
      <c r="H24" s="114">
        <v>60</v>
      </c>
      <c r="I24" s="122" t="s">
        <v>879</v>
      </c>
      <c r="J24" s="114" t="s">
        <v>4</v>
      </c>
      <c r="K24" s="114" t="s">
        <v>983</v>
      </c>
      <c r="L24" s="114" t="s">
        <v>718</v>
      </c>
      <c r="M24" s="114">
        <v>-6.37</v>
      </c>
      <c r="N24" s="116" t="s">
        <v>759</v>
      </c>
    </row>
    <row r="25" spans="2:14" x14ac:dyDescent="0.3">
      <c r="B25" s="117">
        <v>15</v>
      </c>
      <c r="C25" s="114">
        <v>2</v>
      </c>
      <c r="D25" s="114" t="s">
        <v>786</v>
      </c>
      <c r="E25" s="114" t="s">
        <v>793</v>
      </c>
      <c r="F25" s="115">
        <v>4.3194444444444445E-2</v>
      </c>
      <c r="G25" s="114" t="s">
        <v>801</v>
      </c>
      <c r="H25" s="114">
        <v>57</v>
      </c>
      <c r="I25" s="122" t="s">
        <v>880</v>
      </c>
      <c r="J25" s="114" t="s">
        <v>4</v>
      </c>
      <c r="K25" s="114" t="s">
        <v>984</v>
      </c>
      <c r="L25" s="114" t="s">
        <v>717</v>
      </c>
      <c r="M25" s="114">
        <v>-20.149999999999999</v>
      </c>
      <c r="N25" s="116" t="s">
        <v>1224</v>
      </c>
    </row>
    <row r="26" spans="2:14" x14ac:dyDescent="0.3">
      <c r="B26" s="117">
        <v>16</v>
      </c>
      <c r="C26" s="114">
        <v>2</v>
      </c>
      <c r="D26" s="114" t="s">
        <v>215</v>
      </c>
      <c r="E26" s="114" t="s">
        <v>794</v>
      </c>
      <c r="F26" s="115">
        <v>5.3541666666666675E-2</v>
      </c>
      <c r="G26" s="114" t="s">
        <v>802</v>
      </c>
      <c r="H26" s="114">
        <v>110</v>
      </c>
      <c r="I26" s="122" t="s">
        <v>881</v>
      </c>
      <c r="J26" s="114" t="s">
        <v>67</v>
      </c>
      <c r="K26" s="114" t="s">
        <v>985</v>
      </c>
      <c r="L26" s="114" t="s">
        <v>715</v>
      </c>
      <c r="M26" s="114">
        <v>1.89</v>
      </c>
      <c r="N26" s="116">
        <v>0</v>
      </c>
    </row>
    <row r="27" spans="2:14" x14ac:dyDescent="0.3">
      <c r="B27" s="117">
        <v>17</v>
      </c>
      <c r="C27" s="114">
        <v>3</v>
      </c>
      <c r="D27" s="114" t="s">
        <v>794</v>
      </c>
      <c r="E27" s="114" t="s">
        <v>785</v>
      </c>
      <c r="F27" s="115">
        <v>4.040509259259259E-2</v>
      </c>
      <c r="G27" s="114" t="s">
        <v>358</v>
      </c>
      <c r="H27" s="114">
        <v>46</v>
      </c>
      <c r="I27" s="122" t="s">
        <v>882</v>
      </c>
      <c r="J27" s="114" t="s">
        <v>3</v>
      </c>
      <c r="K27" s="114" t="s">
        <v>986</v>
      </c>
      <c r="L27" s="114" t="s">
        <v>722</v>
      </c>
      <c r="M27" s="114">
        <v>-11.88</v>
      </c>
      <c r="N27" s="116">
        <v>-20.89</v>
      </c>
    </row>
    <row r="28" spans="2:14" x14ac:dyDescent="0.3">
      <c r="B28" s="117">
        <v>18</v>
      </c>
      <c r="C28" s="114">
        <v>3</v>
      </c>
      <c r="D28" s="114" t="s">
        <v>793</v>
      </c>
      <c r="E28" s="114" t="s">
        <v>215</v>
      </c>
      <c r="F28" s="115">
        <v>4.7002314814814816E-2</v>
      </c>
      <c r="G28" s="114" t="s">
        <v>803</v>
      </c>
      <c r="H28" s="114">
        <v>79</v>
      </c>
      <c r="I28" s="122" t="s">
        <v>883</v>
      </c>
      <c r="J28" s="114" t="s">
        <v>67</v>
      </c>
      <c r="K28" s="114" t="s">
        <v>987</v>
      </c>
      <c r="L28" s="114" t="s">
        <v>716</v>
      </c>
      <c r="M28" s="114">
        <v>0</v>
      </c>
      <c r="N28" s="116">
        <v>0</v>
      </c>
    </row>
    <row r="29" spans="2:14" x14ac:dyDescent="0.3">
      <c r="B29" s="117">
        <v>19</v>
      </c>
      <c r="C29" s="114">
        <v>3</v>
      </c>
      <c r="D29" s="114" t="s">
        <v>792</v>
      </c>
      <c r="E29" s="114" t="s">
        <v>786</v>
      </c>
      <c r="F29" s="115">
        <v>4.5671296296296293E-2</v>
      </c>
      <c r="G29" s="114" t="s">
        <v>804</v>
      </c>
      <c r="H29" s="114">
        <v>63</v>
      </c>
      <c r="I29" s="122" t="s">
        <v>884</v>
      </c>
      <c r="J29" s="114" t="s">
        <v>3</v>
      </c>
      <c r="K29" s="114" t="s">
        <v>988</v>
      </c>
      <c r="L29" s="114" t="s">
        <v>717</v>
      </c>
      <c r="M29" s="114" t="s">
        <v>745</v>
      </c>
      <c r="N29" s="116">
        <v>11.73</v>
      </c>
    </row>
    <row r="30" spans="2:14" x14ac:dyDescent="0.3">
      <c r="B30" s="117">
        <v>20</v>
      </c>
      <c r="C30" s="114">
        <v>3</v>
      </c>
      <c r="D30" s="114" t="s">
        <v>791</v>
      </c>
      <c r="E30" s="114" t="s">
        <v>218</v>
      </c>
      <c r="F30" s="115">
        <v>3.7824074074074072E-2</v>
      </c>
      <c r="G30" s="114" t="s">
        <v>805</v>
      </c>
      <c r="H30" s="114">
        <v>43</v>
      </c>
      <c r="I30" s="122" t="s">
        <v>885</v>
      </c>
      <c r="J30" s="114" t="s">
        <v>3</v>
      </c>
      <c r="K30" s="114" t="s">
        <v>989</v>
      </c>
      <c r="L30" s="114" t="s">
        <v>717</v>
      </c>
      <c r="M30" s="114" t="s">
        <v>742</v>
      </c>
      <c r="N30" s="116">
        <v>327.52999999999997</v>
      </c>
    </row>
    <row r="31" spans="2:14" x14ac:dyDescent="0.3">
      <c r="B31" s="117">
        <v>21</v>
      </c>
      <c r="C31" s="114">
        <v>3</v>
      </c>
      <c r="D31" s="114" t="s">
        <v>790</v>
      </c>
      <c r="E31" s="114" t="s">
        <v>220</v>
      </c>
      <c r="F31" s="115">
        <v>4.8240740740740744E-2</v>
      </c>
      <c r="G31" s="114" t="s">
        <v>262</v>
      </c>
      <c r="H31" s="114">
        <v>67</v>
      </c>
      <c r="I31" s="122" t="s">
        <v>886</v>
      </c>
      <c r="J31" s="114" t="s">
        <v>3</v>
      </c>
      <c r="K31" s="114" t="s">
        <v>990</v>
      </c>
      <c r="L31" s="114" t="s">
        <v>718</v>
      </c>
      <c r="M31" s="114">
        <v>298.99</v>
      </c>
      <c r="N31" s="116">
        <v>4.09</v>
      </c>
    </row>
    <row r="32" spans="2:14" x14ac:dyDescent="0.3">
      <c r="B32" s="117">
        <v>22</v>
      </c>
      <c r="C32" s="114">
        <v>3</v>
      </c>
      <c r="D32" s="114" t="s">
        <v>789</v>
      </c>
      <c r="E32" s="114" t="s">
        <v>222</v>
      </c>
      <c r="F32" s="115">
        <v>4.746527777777778E-2</v>
      </c>
      <c r="G32" s="114" t="s">
        <v>331</v>
      </c>
      <c r="H32" s="114">
        <v>79</v>
      </c>
      <c r="I32" s="122" t="s">
        <v>437</v>
      </c>
      <c r="J32" s="114" t="s">
        <v>3</v>
      </c>
      <c r="K32" s="114" t="s">
        <v>991</v>
      </c>
      <c r="L32" s="114" t="s">
        <v>717</v>
      </c>
      <c r="M32" s="114">
        <v>16.88</v>
      </c>
      <c r="N32" s="116">
        <v>37.049999999999997</v>
      </c>
    </row>
    <row r="33" spans="2:14" x14ac:dyDescent="0.3">
      <c r="B33" s="117">
        <v>23</v>
      </c>
      <c r="C33" s="114">
        <v>3</v>
      </c>
      <c r="D33" s="114" t="s">
        <v>788</v>
      </c>
      <c r="E33" s="114" t="s">
        <v>217</v>
      </c>
      <c r="F33" s="115">
        <v>3.6620370370370373E-2</v>
      </c>
      <c r="G33" s="114" t="s">
        <v>806</v>
      </c>
      <c r="H33" s="114">
        <v>45</v>
      </c>
      <c r="I33" s="122" t="s">
        <v>887</v>
      </c>
      <c r="J33" s="114" t="s">
        <v>67</v>
      </c>
      <c r="K33" s="114" t="s">
        <v>992</v>
      </c>
      <c r="L33" s="114" t="s">
        <v>716</v>
      </c>
      <c r="M33" s="114">
        <v>0.08</v>
      </c>
      <c r="N33" s="116">
        <v>0</v>
      </c>
    </row>
    <row r="34" spans="2:14" x14ac:dyDescent="0.3">
      <c r="B34" s="117">
        <v>24</v>
      </c>
      <c r="C34" s="114">
        <v>3</v>
      </c>
      <c r="D34" s="114" t="s">
        <v>216</v>
      </c>
      <c r="E34" s="114" t="s">
        <v>787</v>
      </c>
      <c r="F34" s="115">
        <v>4.0115740740740737E-2</v>
      </c>
      <c r="G34" s="114" t="s">
        <v>807</v>
      </c>
      <c r="H34" s="114">
        <v>65</v>
      </c>
      <c r="I34" s="122" t="s">
        <v>888</v>
      </c>
      <c r="J34" s="114" t="s">
        <v>4</v>
      </c>
      <c r="K34" s="114" t="s">
        <v>993</v>
      </c>
      <c r="L34" s="114" t="s">
        <v>718</v>
      </c>
      <c r="M34" s="114">
        <v>-11.82</v>
      </c>
      <c r="N34" s="116" t="s">
        <v>1225</v>
      </c>
    </row>
    <row r="35" spans="2:14" x14ac:dyDescent="0.3">
      <c r="B35" s="117">
        <v>25</v>
      </c>
      <c r="C35" s="114">
        <v>4</v>
      </c>
      <c r="D35" s="114" t="s">
        <v>785</v>
      </c>
      <c r="E35" s="114" t="s">
        <v>787</v>
      </c>
      <c r="F35" s="115">
        <v>4.1793981481481481E-2</v>
      </c>
      <c r="G35" s="114" t="s">
        <v>808</v>
      </c>
      <c r="H35" s="114">
        <v>56</v>
      </c>
      <c r="I35" s="122" t="s">
        <v>889</v>
      </c>
      <c r="J35" s="114" t="s">
        <v>4</v>
      </c>
      <c r="K35" s="114" t="s">
        <v>994</v>
      </c>
      <c r="L35" s="114" t="s">
        <v>717</v>
      </c>
      <c r="M35" s="114">
        <v>-25.57</v>
      </c>
      <c r="N35" s="116" t="s">
        <v>1226</v>
      </c>
    </row>
    <row r="36" spans="2:14" x14ac:dyDescent="0.3">
      <c r="B36" s="117">
        <v>26</v>
      </c>
      <c r="C36" s="114">
        <v>4</v>
      </c>
      <c r="D36" s="114" t="s">
        <v>217</v>
      </c>
      <c r="E36" s="114" t="s">
        <v>216</v>
      </c>
      <c r="F36" s="115">
        <v>4.1342592592592591E-2</v>
      </c>
      <c r="G36" s="114" t="s">
        <v>809</v>
      </c>
      <c r="H36" s="114">
        <v>63</v>
      </c>
      <c r="I36" s="122" t="s">
        <v>890</v>
      </c>
      <c r="J36" s="114" t="s">
        <v>3</v>
      </c>
      <c r="K36" s="114" t="s">
        <v>995</v>
      </c>
      <c r="L36" s="114" t="s">
        <v>717</v>
      </c>
      <c r="M36" s="114">
        <v>17.66</v>
      </c>
      <c r="N36" s="116">
        <v>20.23</v>
      </c>
    </row>
    <row r="37" spans="2:14" x14ac:dyDescent="0.3">
      <c r="B37" s="117">
        <v>27</v>
      </c>
      <c r="C37" s="114">
        <v>4</v>
      </c>
      <c r="D37" s="114" t="s">
        <v>222</v>
      </c>
      <c r="E37" s="114" t="s">
        <v>788</v>
      </c>
      <c r="F37" s="115">
        <v>3.9502314814814816E-2</v>
      </c>
      <c r="G37" s="114" t="s">
        <v>810</v>
      </c>
      <c r="H37" s="114">
        <v>57</v>
      </c>
      <c r="I37" s="122" t="s">
        <v>891</v>
      </c>
      <c r="J37" s="114" t="s">
        <v>67</v>
      </c>
      <c r="K37" s="114" t="s">
        <v>996</v>
      </c>
      <c r="L37" s="114" t="s">
        <v>716</v>
      </c>
      <c r="M37" s="114">
        <v>0</v>
      </c>
      <c r="N37" s="116">
        <v>0</v>
      </c>
    </row>
    <row r="38" spans="2:14" x14ac:dyDescent="0.3">
      <c r="B38" s="117">
        <v>28</v>
      </c>
      <c r="C38" s="114">
        <v>4</v>
      </c>
      <c r="D38" s="114" t="s">
        <v>220</v>
      </c>
      <c r="E38" s="114" t="s">
        <v>789</v>
      </c>
      <c r="F38" s="115">
        <v>3.9189814814814809E-2</v>
      </c>
      <c r="G38" s="114" t="s">
        <v>363</v>
      </c>
      <c r="H38" s="114">
        <v>52</v>
      </c>
      <c r="I38" s="122" t="s">
        <v>471</v>
      </c>
      <c r="J38" s="114" t="s">
        <v>67</v>
      </c>
      <c r="K38" s="114" t="s">
        <v>997</v>
      </c>
      <c r="L38" s="114" t="s">
        <v>716</v>
      </c>
      <c r="M38" s="114">
        <v>0</v>
      </c>
      <c r="N38" s="116">
        <v>0</v>
      </c>
    </row>
    <row r="39" spans="2:14" x14ac:dyDescent="0.3">
      <c r="B39" s="117">
        <v>29</v>
      </c>
      <c r="C39" s="114">
        <v>4</v>
      </c>
      <c r="D39" s="114" t="s">
        <v>218</v>
      </c>
      <c r="E39" s="114" t="s">
        <v>790</v>
      </c>
      <c r="F39" s="115">
        <v>4.9375000000000002E-2</v>
      </c>
      <c r="G39" s="114" t="s">
        <v>291</v>
      </c>
      <c r="H39" s="114">
        <v>72</v>
      </c>
      <c r="I39" s="122" t="s">
        <v>394</v>
      </c>
      <c r="J39" s="114" t="s">
        <v>4</v>
      </c>
      <c r="K39" s="114" t="s">
        <v>998</v>
      </c>
      <c r="L39" s="114" t="s">
        <v>717</v>
      </c>
      <c r="M39" s="114">
        <v>-19.190000000000001</v>
      </c>
      <c r="N39" s="116">
        <v>-298.81</v>
      </c>
    </row>
    <row r="40" spans="2:14" x14ac:dyDescent="0.3">
      <c r="B40" s="117">
        <v>30</v>
      </c>
      <c r="C40" s="114">
        <v>4</v>
      </c>
      <c r="D40" s="114" t="s">
        <v>786</v>
      </c>
      <c r="E40" s="114" t="s">
        <v>791</v>
      </c>
      <c r="F40" s="115">
        <v>4.1712962962962959E-2</v>
      </c>
      <c r="G40" s="114" t="s">
        <v>811</v>
      </c>
      <c r="H40" s="114">
        <v>70</v>
      </c>
      <c r="I40" s="122" t="s">
        <v>892</v>
      </c>
      <c r="J40" s="114" t="s">
        <v>67</v>
      </c>
      <c r="K40" s="114" t="s">
        <v>999</v>
      </c>
      <c r="L40" s="114" t="s">
        <v>718</v>
      </c>
      <c r="M40" s="114">
        <v>0</v>
      </c>
      <c r="N40" s="116">
        <v>-0.18</v>
      </c>
    </row>
    <row r="41" spans="2:14" x14ac:dyDescent="0.3">
      <c r="B41" s="117">
        <v>31</v>
      </c>
      <c r="C41" s="114">
        <v>4</v>
      </c>
      <c r="D41" s="114" t="s">
        <v>215</v>
      </c>
      <c r="E41" s="114" t="s">
        <v>792</v>
      </c>
      <c r="F41" s="115">
        <v>4.5902777777777772E-2</v>
      </c>
      <c r="G41" s="114" t="s">
        <v>812</v>
      </c>
      <c r="H41" s="114">
        <v>58</v>
      </c>
      <c r="I41" s="122" t="s">
        <v>893</v>
      </c>
      <c r="J41" s="114" t="s">
        <v>67</v>
      </c>
      <c r="K41" s="114" t="s">
        <v>1000</v>
      </c>
      <c r="L41" s="114" t="s">
        <v>716</v>
      </c>
      <c r="M41" s="114">
        <v>0</v>
      </c>
      <c r="N41" s="116">
        <v>0.05</v>
      </c>
    </row>
    <row r="42" spans="2:14" x14ac:dyDescent="0.3">
      <c r="B42" s="117">
        <v>32</v>
      </c>
      <c r="C42" s="114">
        <v>4</v>
      </c>
      <c r="D42" s="114" t="s">
        <v>794</v>
      </c>
      <c r="E42" s="114" t="s">
        <v>793</v>
      </c>
      <c r="F42" s="115">
        <v>4.05787037037037E-2</v>
      </c>
      <c r="G42" s="114" t="s">
        <v>813</v>
      </c>
      <c r="H42" s="114">
        <v>50</v>
      </c>
      <c r="I42" s="122" t="s">
        <v>894</v>
      </c>
      <c r="J42" s="114" t="s">
        <v>4</v>
      </c>
      <c r="K42" s="114" t="s">
        <v>1001</v>
      </c>
      <c r="L42" s="114" t="s">
        <v>717</v>
      </c>
      <c r="M42" s="114">
        <v>-121.53</v>
      </c>
      <c r="N42" s="116" t="s">
        <v>771</v>
      </c>
    </row>
    <row r="43" spans="2:14" x14ac:dyDescent="0.3">
      <c r="B43" s="117">
        <v>33</v>
      </c>
      <c r="C43" s="114">
        <v>5</v>
      </c>
      <c r="D43" s="114" t="s">
        <v>793</v>
      </c>
      <c r="E43" s="114" t="s">
        <v>785</v>
      </c>
      <c r="F43" s="115">
        <v>3.8344907407407411E-2</v>
      </c>
      <c r="G43" s="114" t="s">
        <v>814</v>
      </c>
      <c r="H43" s="114">
        <v>58</v>
      </c>
      <c r="I43" s="122" t="s">
        <v>895</v>
      </c>
      <c r="J43" s="114" t="s">
        <v>67</v>
      </c>
      <c r="K43" s="114" t="s">
        <v>1002</v>
      </c>
      <c r="L43" s="114" t="s">
        <v>716</v>
      </c>
      <c r="M43" s="114">
        <v>0</v>
      </c>
      <c r="N43" s="116">
        <v>0</v>
      </c>
    </row>
    <row r="44" spans="2:14" x14ac:dyDescent="0.3">
      <c r="B44" s="117">
        <v>34</v>
      </c>
      <c r="C44" s="114">
        <v>5</v>
      </c>
      <c r="D44" s="114" t="s">
        <v>792</v>
      </c>
      <c r="E44" s="114" t="s">
        <v>794</v>
      </c>
      <c r="F44" s="115">
        <v>4.2361111111111106E-2</v>
      </c>
      <c r="G44" s="114" t="s">
        <v>338</v>
      </c>
      <c r="H44" s="114">
        <v>51</v>
      </c>
      <c r="I44" s="122" t="s">
        <v>872</v>
      </c>
      <c r="J44" s="114" t="s">
        <v>3</v>
      </c>
      <c r="K44" s="114" t="s">
        <v>1003</v>
      </c>
      <c r="L44" s="114" t="s">
        <v>717</v>
      </c>
      <c r="M44" s="114" t="s">
        <v>730</v>
      </c>
      <c r="N44" s="116">
        <v>988.48</v>
      </c>
    </row>
    <row r="45" spans="2:14" x14ac:dyDescent="0.3">
      <c r="B45" s="117">
        <v>35</v>
      </c>
      <c r="C45" s="114">
        <v>5</v>
      </c>
      <c r="D45" s="114" t="s">
        <v>791</v>
      </c>
      <c r="E45" s="114" t="s">
        <v>215</v>
      </c>
      <c r="F45" s="115">
        <v>3.982638888888889E-2</v>
      </c>
      <c r="G45" s="114" t="s">
        <v>358</v>
      </c>
      <c r="H45" s="114">
        <v>46</v>
      </c>
      <c r="I45" s="122" t="s">
        <v>896</v>
      </c>
      <c r="J45" s="114" t="s">
        <v>67</v>
      </c>
      <c r="K45" s="114" t="s">
        <v>1004</v>
      </c>
      <c r="L45" s="114" t="s">
        <v>716</v>
      </c>
      <c r="M45" s="114">
        <v>0</v>
      </c>
      <c r="N45" s="116">
        <v>0</v>
      </c>
    </row>
    <row r="46" spans="2:14" x14ac:dyDescent="0.3">
      <c r="B46" s="117">
        <v>36</v>
      </c>
      <c r="C46" s="114">
        <v>5</v>
      </c>
      <c r="D46" s="114" t="s">
        <v>790</v>
      </c>
      <c r="E46" s="114" t="s">
        <v>786</v>
      </c>
      <c r="F46" s="115">
        <v>4.8055555555555553E-2</v>
      </c>
      <c r="G46" s="114" t="s">
        <v>815</v>
      </c>
      <c r="H46" s="114">
        <v>69</v>
      </c>
      <c r="I46" s="122" t="s">
        <v>897</v>
      </c>
      <c r="J46" s="114" t="s">
        <v>3</v>
      </c>
      <c r="K46" s="114" t="s">
        <v>1005</v>
      </c>
      <c r="L46" s="114" t="s">
        <v>717</v>
      </c>
      <c r="M46" s="114">
        <v>298.83</v>
      </c>
      <c r="N46" s="116">
        <v>30.87</v>
      </c>
    </row>
    <row r="47" spans="2:14" x14ac:dyDescent="0.3">
      <c r="B47" s="117">
        <v>37</v>
      </c>
      <c r="C47" s="114">
        <v>5</v>
      </c>
      <c r="D47" s="114" t="s">
        <v>789</v>
      </c>
      <c r="E47" s="114" t="s">
        <v>218</v>
      </c>
      <c r="F47" s="115">
        <v>4.010416666666667E-2</v>
      </c>
      <c r="G47" s="114" t="s">
        <v>816</v>
      </c>
      <c r="H47" s="114">
        <v>52</v>
      </c>
      <c r="I47" s="122" t="s">
        <v>898</v>
      </c>
      <c r="J47" s="114" t="s">
        <v>4</v>
      </c>
      <c r="K47" s="114" t="s">
        <v>1006</v>
      </c>
      <c r="L47" s="114" t="s">
        <v>719</v>
      </c>
      <c r="M47" s="114">
        <v>0</v>
      </c>
      <c r="N47" s="116">
        <v>0</v>
      </c>
    </row>
    <row r="48" spans="2:14" x14ac:dyDescent="0.3">
      <c r="B48" s="117">
        <v>38</v>
      </c>
      <c r="C48" s="114">
        <v>5</v>
      </c>
      <c r="D48" s="114" t="s">
        <v>788</v>
      </c>
      <c r="E48" s="114" t="s">
        <v>220</v>
      </c>
      <c r="F48" s="115">
        <v>3.9699074074074074E-2</v>
      </c>
      <c r="G48" s="114" t="s">
        <v>811</v>
      </c>
      <c r="H48" s="114">
        <v>56</v>
      </c>
      <c r="I48" s="122" t="s">
        <v>892</v>
      </c>
      <c r="J48" s="114" t="s">
        <v>3</v>
      </c>
      <c r="K48" s="114" t="s">
        <v>1007</v>
      </c>
      <c r="L48" s="114" t="s">
        <v>718</v>
      </c>
      <c r="M48" s="114">
        <v>4.43</v>
      </c>
      <c r="N48" s="116">
        <v>6.89</v>
      </c>
    </row>
    <row r="49" spans="2:14" x14ac:dyDescent="0.3">
      <c r="B49" s="117">
        <v>39</v>
      </c>
      <c r="C49" s="114">
        <v>5</v>
      </c>
      <c r="D49" s="114" t="s">
        <v>216</v>
      </c>
      <c r="E49" s="114" t="s">
        <v>222</v>
      </c>
      <c r="F49" s="115">
        <v>3.9120370370370368E-2</v>
      </c>
      <c r="G49" s="114" t="s">
        <v>817</v>
      </c>
      <c r="H49" s="114">
        <v>50</v>
      </c>
      <c r="I49" s="122" t="s">
        <v>899</v>
      </c>
      <c r="J49" s="114" t="s">
        <v>3</v>
      </c>
      <c r="K49" s="114" t="s">
        <v>1008</v>
      </c>
      <c r="L49" s="114" t="s">
        <v>717</v>
      </c>
      <c r="M49" s="114">
        <v>31.14</v>
      </c>
      <c r="N49" s="116" t="s">
        <v>764</v>
      </c>
    </row>
    <row r="50" spans="2:14" x14ac:dyDescent="0.3">
      <c r="B50" s="117">
        <v>40</v>
      </c>
      <c r="C50" s="114">
        <v>5</v>
      </c>
      <c r="D50" s="114" t="s">
        <v>787</v>
      </c>
      <c r="E50" s="114" t="s">
        <v>217</v>
      </c>
      <c r="F50" s="115">
        <v>3.6585648148148145E-2</v>
      </c>
      <c r="G50" s="114" t="s">
        <v>307</v>
      </c>
      <c r="H50" s="114">
        <v>57</v>
      </c>
      <c r="I50" s="122" t="s">
        <v>900</v>
      </c>
      <c r="J50" s="114" t="s">
        <v>67</v>
      </c>
      <c r="K50" s="114" t="s">
        <v>1009</v>
      </c>
      <c r="L50" s="114" t="s">
        <v>718</v>
      </c>
      <c r="M50" s="114">
        <v>0</v>
      </c>
      <c r="N50" s="116">
        <v>-0.47</v>
      </c>
    </row>
    <row r="51" spans="2:14" x14ac:dyDescent="0.3">
      <c r="B51" s="117">
        <v>41</v>
      </c>
      <c r="C51" s="114">
        <v>6</v>
      </c>
      <c r="D51" s="114" t="s">
        <v>785</v>
      </c>
      <c r="E51" s="114" t="s">
        <v>217</v>
      </c>
      <c r="F51" s="115">
        <v>3.4212962962962966E-2</v>
      </c>
      <c r="G51" s="114" t="s">
        <v>818</v>
      </c>
      <c r="H51" s="114">
        <v>49</v>
      </c>
      <c r="I51" s="122" t="s">
        <v>901</v>
      </c>
      <c r="J51" s="114" t="s">
        <v>67</v>
      </c>
      <c r="K51" s="114" t="s">
        <v>1010</v>
      </c>
      <c r="L51" s="114" t="s">
        <v>718</v>
      </c>
      <c r="M51" s="114">
        <v>0</v>
      </c>
      <c r="N51" s="116">
        <v>0</v>
      </c>
    </row>
    <row r="52" spans="2:14" x14ac:dyDescent="0.3">
      <c r="B52" s="117">
        <v>42</v>
      </c>
      <c r="C52" s="114">
        <v>6</v>
      </c>
      <c r="D52" s="114" t="s">
        <v>222</v>
      </c>
      <c r="E52" s="114" t="s">
        <v>787</v>
      </c>
      <c r="F52" s="115">
        <v>5.2418981481481476E-2</v>
      </c>
      <c r="G52" s="114" t="s">
        <v>815</v>
      </c>
      <c r="H52" s="114">
        <v>103</v>
      </c>
      <c r="I52" s="122" t="s">
        <v>902</v>
      </c>
      <c r="J52" s="114" t="s">
        <v>4</v>
      </c>
      <c r="K52" s="114" t="s">
        <v>1011</v>
      </c>
      <c r="L52" s="114" t="s">
        <v>717</v>
      </c>
      <c r="M52" s="114" t="s">
        <v>1211</v>
      </c>
      <c r="N52" s="116" t="s">
        <v>780</v>
      </c>
    </row>
    <row r="53" spans="2:14" x14ac:dyDescent="0.3">
      <c r="B53" s="117">
        <v>43</v>
      </c>
      <c r="C53" s="114">
        <v>6</v>
      </c>
      <c r="D53" s="114" t="s">
        <v>220</v>
      </c>
      <c r="E53" s="114" t="s">
        <v>216</v>
      </c>
      <c r="F53" s="115">
        <v>4.3541666666666666E-2</v>
      </c>
      <c r="G53" s="114" t="s">
        <v>361</v>
      </c>
      <c r="H53" s="114">
        <v>73</v>
      </c>
      <c r="I53" s="122" t="s">
        <v>903</v>
      </c>
      <c r="J53" s="114" t="s">
        <v>67</v>
      </c>
      <c r="K53" s="114" t="s">
        <v>1012</v>
      </c>
      <c r="L53" s="114" t="s">
        <v>715</v>
      </c>
      <c r="M53" s="114">
        <v>0</v>
      </c>
      <c r="N53" s="116">
        <v>0.1</v>
      </c>
    </row>
    <row r="54" spans="2:14" x14ac:dyDescent="0.3">
      <c r="B54" s="117">
        <v>44</v>
      </c>
      <c r="C54" s="114">
        <v>6</v>
      </c>
      <c r="D54" s="114" t="s">
        <v>218</v>
      </c>
      <c r="E54" s="114" t="s">
        <v>788</v>
      </c>
      <c r="F54" s="115">
        <v>4.5416666666666668E-2</v>
      </c>
      <c r="G54" s="114" t="s">
        <v>819</v>
      </c>
      <c r="H54" s="114">
        <v>67</v>
      </c>
      <c r="I54" s="122" t="s">
        <v>904</v>
      </c>
      <c r="J54" s="114" t="s">
        <v>4</v>
      </c>
      <c r="K54" s="114" t="s">
        <v>1013</v>
      </c>
      <c r="L54" s="114" t="s">
        <v>718</v>
      </c>
      <c r="M54" s="114">
        <v>-2.91</v>
      </c>
      <c r="N54" s="116">
        <v>-9.1</v>
      </c>
    </row>
    <row r="55" spans="2:14" x14ac:dyDescent="0.3">
      <c r="B55" s="117">
        <v>45</v>
      </c>
      <c r="C55" s="114">
        <v>6</v>
      </c>
      <c r="D55" s="114" t="s">
        <v>786</v>
      </c>
      <c r="E55" s="114" t="s">
        <v>789</v>
      </c>
      <c r="F55" s="115">
        <v>4.1666666666666664E-2</v>
      </c>
      <c r="G55" s="114" t="s">
        <v>820</v>
      </c>
      <c r="H55" s="114">
        <v>52</v>
      </c>
      <c r="I55" s="122" t="s">
        <v>905</v>
      </c>
      <c r="J55" s="114" t="s">
        <v>3</v>
      </c>
      <c r="K55" s="114" t="s">
        <v>1014</v>
      </c>
      <c r="L55" s="114" t="s">
        <v>717</v>
      </c>
      <c r="M55" s="114">
        <v>35.42</v>
      </c>
      <c r="N55" s="116">
        <v>97.71</v>
      </c>
    </row>
    <row r="56" spans="2:14" x14ac:dyDescent="0.3">
      <c r="B56" s="117">
        <v>46</v>
      </c>
      <c r="C56" s="114">
        <v>6</v>
      </c>
      <c r="D56" s="114" t="s">
        <v>215</v>
      </c>
      <c r="E56" s="114" t="s">
        <v>790</v>
      </c>
      <c r="F56" s="115">
        <v>4.4837962962962961E-2</v>
      </c>
      <c r="G56" s="114" t="s">
        <v>821</v>
      </c>
      <c r="H56" s="114">
        <v>52</v>
      </c>
      <c r="I56" s="122" t="s">
        <v>906</v>
      </c>
      <c r="J56" s="114" t="s">
        <v>67</v>
      </c>
      <c r="K56" s="114" t="s">
        <v>1015</v>
      </c>
      <c r="L56" s="114" t="s">
        <v>716</v>
      </c>
      <c r="M56" s="114">
        <v>0</v>
      </c>
      <c r="N56" s="116">
        <v>0</v>
      </c>
    </row>
    <row r="57" spans="2:14" x14ac:dyDescent="0.3">
      <c r="B57" s="117">
        <v>47</v>
      </c>
      <c r="C57" s="114">
        <v>6</v>
      </c>
      <c r="D57" s="114" t="s">
        <v>794</v>
      </c>
      <c r="E57" s="114" t="s">
        <v>791</v>
      </c>
      <c r="F57" s="115">
        <v>3.7592592592592594E-2</v>
      </c>
      <c r="G57" s="114" t="s">
        <v>300</v>
      </c>
      <c r="H57" s="114">
        <v>62</v>
      </c>
      <c r="I57" s="122" t="s">
        <v>406</v>
      </c>
      <c r="J57" s="114" t="s">
        <v>67</v>
      </c>
      <c r="K57" s="114" t="s">
        <v>1016</v>
      </c>
      <c r="L57" s="114" t="s">
        <v>716</v>
      </c>
      <c r="M57" s="114">
        <v>0</v>
      </c>
      <c r="N57" s="116">
        <v>0</v>
      </c>
    </row>
    <row r="58" spans="2:14" x14ac:dyDescent="0.3">
      <c r="B58" s="117">
        <v>48</v>
      </c>
      <c r="C58" s="114">
        <v>6</v>
      </c>
      <c r="D58" s="114" t="s">
        <v>793</v>
      </c>
      <c r="E58" s="114" t="s">
        <v>792</v>
      </c>
      <c r="F58" s="115">
        <v>3.3784722222222223E-2</v>
      </c>
      <c r="G58" s="114" t="s">
        <v>337</v>
      </c>
      <c r="H58" s="114">
        <v>47</v>
      </c>
      <c r="I58" s="122" t="s">
        <v>442</v>
      </c>
      <c r="J58" s="114" t="s">
        <v>67</v>
      </c>
      <c r="K58" s="114" t="s">
        <v>1017</v>
      </c>
      <c r="L58" s="114" t="s">
        <v>715</v>
      </c>
      <c r="M58" s="114">
        <v>0</v>
      </c>
      <c r="N58" s="116">
        <v>0.05</v>
      </c>
    </row>
    <row r="59" spans="2:14" x14ac:dyDescent="0.3">
      <c r="B59" s="117">
        <v>49</v>
      </c>
      <c r="C59" s="114">
        <v>7</v>
      </c>
      <c r="D59" s="114" t="s">
        <v>792</v>
      </c>
      <c r="E59" s="114" t="s">
        <v>785</v>
      </c>
      <c r="F59" s="115">
        <v>4.9386574074074076E-2</v>
      </c>
      <c r="G59" s="114" t="s">
        <v>365</v>
      </c>
      <c r="H59" s="114">
        <v>90</v>
      </c>
      <c r="I59" s="122" t="s">
        <v>473</v>
      </c>
      <c r="J59" s="114" t="s">
        <v>67</v>
      </c>
      <c r="K59" s="114" t="s">
        <v>1018</v>
      </c>
      <c r="L59" s="114" t="s">
        <v>718</v>
      </c>
      <c r="M59" s="114">
        <v>-0.05</v>
      </c>
      <c r="N59" s="116">
        <v>0</v>
      </c>
    </row>
    <row r="60" spans="2:14" x14ac:dyDescent="0.3">
      <c r="B60" s="117">
        <v>50</v>
      </c>
      <c r="C60" s="114">
        <v>7</v>
      </c>
      <c r="D60" s="114" t="s">
        <v>791</v>
      </c>
      <c r="E60" s="114" t="s">
        <v>793</v>
      </c>
      <c r="F60" s="115">
        <v>4.3587962962962967E-2</v>
      </c>
      <c r="G60" s="114" t="s">
        <v>822</v>
      </c>
      <c r="H60" s="114">
        <v>71</v>
      </c>
      <c r="I60" s="122" t="s">
        <v>907</v>
      </c>
      <c r="J60" s="114" t="s">
        <v>3</v>
      </c>
      <c r="K60" s="114" t="s">
        <v>1019</v>
      </c>
      <c r="L60" s="114" t="s">
        <v>717</v>
      </c>
      <c r="M60" s="114">
        <v>985.15</v>
      </c>
      <c r="N60" s="116">
        <v>155.02000000000001</v>
      </c>
    </row>
    <row r="61" spans="2:14" x14ac:dyDescent="0.3">
      <c r="B61" s="117">
        <v>51</v>
      </c>
      <c r="C61" s="114">
        <v>7</v>
      </c>
      <c r="D61" s="114" t="s">
        <v>790</v>
      </c>
      <c r="E61" s="114" t="s">
        <v>794</v>
      </c>
      <c r="F61" s="115">
        <v>4.4965277777777778E-2</v>
      </c>
      <c r="G61" s="114" t="s">
        <v>823</v>
      </c>
      <c r="H61" s="114">
        <v>50</v>
      </c>
      <c r="I61" s="122" t="s">
        <v>908</v>
      </c>
      <c r="J61" s="114" t="s">
        <v>3</v>
      </c>
      <c r="K61" s="114" t="s">
        <v>1020</v>
      </c>
      <c r="L61" s="114" t="s">
        <v>717</v>
      </c>
      <c r="M61" s="114">
        <v>298.73</v>
      </c>
      <c r="N61" s="116">
        <v>988.46</v>
      </c>
    </row>
    <row r="62" spans="2:14" x14ac:dyDescent="0.3">
      <c r="B62" s="117">
        <v>52</v>
      </c>
      <c r="C62" s="114">
        <v>7</v>
      </c>
      <c r="D62" s="114" t="s">
        <v>789</v>
      </c>
      <c r="E62" s="114" t="s">
        <v>215</v>
      </c>
      <c r="F62" s="115">
        <v>4.4467592592592593E-2</v>
      </c>
      <c r="G62" s="114" t="s">
        <v>824</v>
      </c>
      <c r="H62" s="114">
        <v>62</v>
      </c>
      <c r="I62" s="122" t="s">
        <v>909</v>
      </c>
      <c r="J62" s="114" t="s">
        <v>67</v>
      </c>
      <c r="K62" s="114" t="s">
        <v>1021</v>
      </c>
      <c r="L62" s="114" t="s">
        <v>716</v>
      </c>
      <c r="M62" s="114">
        <v>0</v>
      </c>
      <c r="N62" s="116">
        <v>0</v>
      </c>
    </row>
    <row r="63" spans="2:14" x14ac:dyDescent="0.3">
      <c r="B63" s="117">
        <v>53</v>
      </c>
      <c r="C63" s="114">
        <v>7</v>
      </c>
      <c r="D63" s="114" t="s">
        <v>788</v>
      </c>
      <c r="E63" s="114" t="s">
        <v>786</v>
      </c>
      <c r="F63" s="115">
        <v>5.545138888888889E-2</v>
      </c>
      <c r="G63" s="114" t="s">
        <v>802</v>
      </c>
      <c r="H63" s="114">
        <v>127</v>
      </c>
      <c r="I63" s="122" t="s">
        <v>910</v>
      </c>
      <c r="J63" s="114" t="s">
        <v>67</v>
      </c>
      <c r="K63" s="114" t="s">
        <v>1022</v>
      </c>
      <c r="L63" s="114" t="s">
        <v>716</v>
      </c>
      <c r="M63" s="114">
        <v>0</v>
      </c>
      <c r="N63" s="116">
        <v>0</v>
      </c>
    </row>
    <row r="64" spans="2:14" x14ac:dyDescent="0.3">
      <c r="B64" s="117">
        <v>54</v>
      </c>
      <c r="C64" s="114">
        <v>7</v>
      </c>
      <c r="D64" s="114" t="s">
        <v>216</v>
      </c>
      <c r="E64" s="114" t="s">
        <v>218</v>
      </c>
      <c r="F64" s="115">
        <v>4.1111111111111112E-2</v>
      </c>
      <c r="G64" s="114" t="s">
        <v>322</v>
      </c>
      <c r="H64" s="114">
        <v>54</v>
      </c>
      <c r="I64" s="122" t="s">
        <v>911</v>
      </c>
      <c r="J64" s="114" t="s">
        <v>3</v>
      </c>
      <c r="K64" s="114" t="s">
        <v>1023</v>
      </c>
      <c r="L64" s="114" t="s">
        <v>717</v>
      </c>
      <c r="M64" s="114">
        <v>21.09</v>
      </c>
      <c r="N64" s="116">
        <v>12.97</v>
      </c>
    </row>
    <row r="65" spans="2:14" x14ac:dyDescent="0.3">
      <c r="B65" s="117">
        <v>55</v>
      </c>
      <c r="C65" s="114">
        <v>7</v>
      </c>
      <c r="D65" s="114" t="s">
        <v>787</v>
      </c>
      <c r="E65" s="114" t="s">
        <v>220</v>
      </c>
      <c r="F65" s="115">
        <v>4.5821759259259263E-2</v>
      </c>
      <c r="G65" s="114" t="s">
        <v>262</v>
      </c>
      <c r="H65" s="114">
        <v>59</v>
      </c>
      <c r="I65" s="122" t="s">
        <v>886</v>
      </c>
      <c r="J65" s="114" t="s">
        <v>67</v>
      </c>
      <c r="K65" s="114" t="s">
        <v>1024</v>
      </c>
      <c r="L65" s="114" t="s">
        <v>716</v>
      </c>
      <c r="M65" s="114">
        <v>0</v>
      </c>
      <c r="N65" s="116">
        <v>0</v>
      </c>
    </row>
    <row r="66" spans="2:14" x14ac:dyDescent="0.3">
      <c r="B66" s="117">
        <v>56</v>
      </c>
      <c r="C66" s="114">
        <v>7</v>
      </c>
      <c r="D66" s="114" t="s">
        <v>217</v>
      </c>
      <c r="E66" s="114" t="s">
        <v>222</v>
      </c>
      <c r="F66" s="115">
        <v>3.0613425925925929E-2</v>
      </c>
      <c r="G66" s="114" t="s">
        <v>268</v>
      </c>
      <c r="H66" s="114">
        <v>33</v>
      </c>
      <c r="I66" s="122" t="s">
        <v>372</v>
      </c>
      <c r="J66" s="114" t="s">
        <v>3</v>
      </c>
      <c r="K66" s="114" t="s">
        <v>1025</v>
      </c>
      <c r="L66" s="114" t="s">
        <v>717</v>
      </c>
      <c r="M66" s="114" t="s">
        <v>1212</v>
      </c>
      <c r="N66" s="116" t="s">
        <v>768</v>
      </c>
    </row>
    <row r="67" spans="2:14" x14ac:dyDescent="0.3">
      <c r="B67" s="117">
        <v>57</v>
      </c>
      <c r="C67" s="114">
        <v>8</v>
      </c>
      <c r="D67" s="114" t="s">
        <v>785</v>
      </c>
      <c r="E67" s="114" t="s">
        <v>222</v>
      </c>
      <c r="F67" s="115">
        <v>4.476851851851852E-2</v>
      </c>
      <c r="G67" s="114" t="s">
        <v>300</v>
      </c>
      <c r="H67" s="114">
        <v>82</v>
      </c>
      <c r="I67" s="122" t="s">
        <v>427</v>
      </c>
      <c r="J67" s="114" t="s">
        <v>67</v>
      </c>
      <c r="K67" s="114" t="s">
        <v>1026</v>
      </c>
      <c r="L67" s="114" t="s">
        <v>718</v>
      </c>
      <c r="M67" s="114">
        <v>0</v>
      </c>
      <c r="N67" s="116">
        <v>0</v>
      </c>
    </row>
    <row r="68" spans="2:14" x14ac:dyDescent="0.3">
      <c r="B68" s="117">
        <v>58</v>
      </c>
      <c r="C68" s="114">
        <v>8</v>
      </c>
      <c r="D68" s="114" t="s">
        <v>220</v>
      </c>
      <c r="E68" s="114" t="s">
        <v>217</v>
      </c>
      <c r="F68" s="115">
        <v>4.0358796296296295E-2</v>
      </c>
      <c r="G68" s="114" t="s">
        <v>326</v>
      </c>
      <c r="H68" s="114">
        <v>53</v>
      </c>
      <c r="I68" s="122" t="s">
        <v>912</v>
      </c>
      <c r="J68" s="114" t="s">
        <v>67</v>
      </c>
      <c r="K68" s="114" t="s">
        <v>1027</v>
      </c>
      <c r="L68" s="114" t="s">
        <v>718</v>
      </c>
      <c r="M68" s="114">
        <v>0</v>
      </c>
      <c r="N68" s="116">
        <v>0</v>
      </c>
    </row>
    <row r="69" spans="2:14" x14ac:dyDescent="0.3">
      <c r="B69" s="117">
        <v>59</v>
      </c>
      <c r="C69" s="114">
        <v>8</v>
      </c>
      <c r="D69" s="114" t="s">
        <v>218</v>
      </c>
      <c r="E69" s="114" t="s">
        <v>787</v>
      </c>
      <c r="F69" s="115">
        <v>3.8402777777777779E-2</v>
      </c>
      <c r="G69" s="114" t="s">
        <v>825</v>
      </c>
      <c r="H69" s="114">
        <v>49</v>
      </c>
      <c r="I69" s="122" t="s">
        <v>913</v>
      </c>
      <c r="J69" s="114" t="s">
        <v>4</v>
      </c>
      <c r="K69" s="114" t="s">
        <v>1028</v>
      </c>
      <c r="L69" s="114" t="s">
        <v>717</v>
      </c>
      <c r="M69" s="114">
        <v>-15.38</v>
      </c>
      <c r="N69" s="116" t="s">
        <v>771</v>
      </c>
    </row>
    <row r="70" spans="2:14" x14ac:dyDescent="0.3">
      <c r="B70" s="117">
        <v>60</v>
      </c>
      <c r="C70" s="114">
        <v>8</v>
      </c>
      <c r="D70" s="114" t="s">
        <v>786</v>
      </c>
      <c r="E70" s="114" t="s">
        <v>216</v>
      </c>
      <c r="F70" s="115">
        <v>5.002314814814815E-2</v>
      </c>
      <c r="G70" s="114" t="s">
        <v>270</v>
      </c>
      <c r="H70" s="114">
        <v>107</v>
      </c>
      <c r="I70" s="122" t="s">
        <v>914</v>
      </c>
      <c r="J70" s="114" t="s">
        <v>67</v>
      </c>
      <c r="K70" s="114" t="s">
        <v>1029</v>
      </c>
      <c r="L70" s="114" t="s">
        <v>714</v>
      </c>
      <c r="M70" s="114">
        <v>0</v>
      </c>
      <c r="N70" s="116">
        <v>0.1</v>
      </c>
    </row>
    <row r="71" spans="2:14" x14ac:dyDescent="0.3">
      <c r="B71" s="117">
        <v>61</v>
      </c>
      <c r="C71" s="114">
        <v>8</v>
      </c>
      <c r="D71" s="114" t="s">
        <v>215</v>
      </c>
      <c r="E71" s="114" t="s">
        <v>788</v>
      </c>
      <c r="F71" s="115">
        <v>4.853009259259259E-2</v>
      </c>
      <c r="G71" s="114" t="s">
        <v>826</v>
      </c>
      <c r="H71" s="114">
        <v>65</v>
      </c>
      <c r="I71" s="122" t="s">
        <v>915</v>
      </c>
      <c r="J71" s="114" t="s">
        <v>3</v>
      </c>
      <c r="K71" s="114" t="s">
        <v>1030</v>
      </c>
      <c r="L71" s="114" t="s">
        <v>717</v>
      </c>
      <c r="M71" s="114" t="s">
        <v>740</v>
      </c>
      <c r="N71" s="116">
        <v>300</v>
      </c>
    </row>
    <row r="72" spans="2:14" x14ac:dyDescent="0.3">
      <c r="B72" s="117">
        <v>62</v>
      </c>
      <c r="C72" s="114">
        <v>8</v>
      </c>
      <c r="D72" s="114" t="s">
        <v>794</v>
      </c>
      <c r="E72" s="114" t="s">
        <v>789</v>
      </c>
      <c r="F72" s="115">
        <v>3.5081018518518518E-2</v>
      </c>
      <c r="G72" s="114" t="s">
        <v>827</v>
      </c>
      <c r="H72" s="114">
        <v>47</v>
      </c>
      <c r="I72" s="122" t="s">
        <v>916</v>
      </c>
      <c r="J72" s="114" t="s">
        <v>67</v>
      </c>
      <c r="K72" s="114" t="s">
        <v>1031</v>
      </c>
      <c r="L72" s="114" t="s">
        <v>716</v>
      </c>
      <c r="M72" s="114">
        <v>0.02</v>
      </c>
      <c r="N72" s="116">
        <v>0</v>
      </c>
    </row>
    <row r="73" spans="2:14" x14ac:dyDescent="0.3">
      <c r="B73" s="117">
        <v>63</v>
      </c>
      <c r="C73" s="114">
        <v>8</v>
      </c>
      <c r="D73" s="114" t="s">
        <v>793</v>
      </c>
      <c r="E73" s="114" t="s">
        <v>790</v>
      </c>
      <c r="F73" s="115">
        <v>3.6458333333333336E-2</v>
      </c>
      <c r="G73" s="114" t="s">
        <v>828</v>
      </c>
      <c r="H73" s="114">
        <v>45</v>
      </c>
      <c r="I73" s="122" t="s">
        <v>917</v>
      </c>
      <c r="J73" s="114" t="s">
        <v>67</v>
      </c>
      <c r="K73" s="114" t="s">
        <v>1032</v>
      </c>
      <c r="L73" s="114" t="s">
        <v>716</v>
      </c>
      <c r="M73" s="114">
        <v>0</v>
      </c>
      <c r="N73" s="116">
        <v>0</v>
      </c>
    </row>
    <row r="74" spans="2:14" x14ac:dyDescent="0.3">
      <c r="B74" s="117">
        <v>64</v>
      </c>
      <c r="C74" s="114">
        <v>8</v>
      </c>
      <c r="D74" s="114" t="s">
        <v>792</v>
      </c>
      <c r="E74" s="114" t="s">
        <v>791</v>
      </c>
      <c r="F74" s="115">
        <v>5.4560185185185184E-2</v>
      </c>
      <c r="G74" s="114" t="s">
        <v>341</v>
      </c>
      <c r="H74" s="114">
        <v>119</v>
      </c>
      <c r="I74" s="122" t="s">
        <v>445</v>
      </c>
      <c r="J74" s="114" t="s">
        <v>3</v>
      </c>
      <c r="K74" s="114" t="s">
        <v>1033</v>
      </c>
      <c r="L74" s="114" t="s">
        <v>717</v>
      </c>
      <c r="M74" s="114" t="s">
        <v>1213</v>
      </c>
      <c r="N74" s="116">
        <v>982.4</v>
      </c>
    </row>
    <row r="75" spans="2:14" x14ac:dyDescent="0.3">
      <c r="B75" s="117">
        <v>65</v>
      </c>
      <c r="C75" s="114">
        <v>9</v>
      </c>
      <c r="D75" s="114" t="s">
        <v>791</v>
      </c>
      <c r="E75" s="114" t="s">
        <v>785</v>
      </c>
      <c r="F75" s="115">
        <v>5.0474537037037033E-2</v>
      </c>
      <c r="G75" s="114" t="s">
        <v>829</v>
      </c>
      <c r="H75" s="114">
        <v>103</v>
      </c>
      <c r="I75" s="122" t="s">
        <v>918</v>
      </c>
      <c r="J75" s="114" t="s">
        <v>67</v>
      </c>
      <c r="K75" s="114" t="s">
        <v>1034</v>
      </c>
      <c r="L75" s="114" t="s">
        <v>718</v>
      </c>
      <c r="M75" s="114">
        <v>0.26</v>
      </c>
      <c r="N75" s="116">
        <v>0</v>
      </c>
    </row>
    <row r="76" spans="2:14" x14ac:dyDescent="0.3">
      <c r="B76" s="117">
        <v>66</v>
      </c>
      <c r="C76" s="114">
        <v>9</v>
      </c>
      <c r="D76" s="114" t="s">
        <v>790</v>
      </c>
      <c r="E76" s="114" t="s">
        <v>792</v>
      </c>
      <c r="F76" s="115">
        <v>5.4131944444444441E-2</v>
      </c>
      <c r="G76" s="114" t="s">
        <v>317</v>
      </c>
      <c r="H76" s="114">
        <v>117</v>
      </c>
      <c r="I76" s="122" t="s">
        <v>422</v>
      </c>
      <c r="J76" s="114" t="s">
        <v>67</v>
      </c>
      <c r="K76" s="114" t="s">
        <v>1035</v>
      </c>
      <c r="L76" s="114" t="s">
        <v>716</v>
      </c>
      <c r="M76" s="114">
        <v>0</v>
      </c>
      <c r="N76" s="116">
        <v>0.05</v>
      </c>
    </row>
    <row r="77" spans="2:14" x14ac:dyDescent="0.3">
      <c r="B77" s="117">
        <v>67</v>
      </c>
      <c r="C77" s="114">
        <v>9</v>
      </c>
      <c r="D77" s="114" t="s">
        <v>789</v>
      </c>
      <c r="E77" s="114" t="s">
        <v>793</v>
      </c>
      <c r="F77" s="115">
        <v>3.9733796296296302E-2</v>
      </c>
      <c r="G77" s="114" t="s">
        <v>830</v>
      </c>
      <c r="H77" s="114">
        <v>60</v>
      </c>
      <c r="I77" s="122" t="s">
        <v>919</v>
      </c>
      <c r="J77" s="114" t="s">
        <v>67</v>
      </c>
      <c r="K77" s="114" t="s">
        <v>1036</v>
      </c>
      <c r="L77" s="114" t="s">
        <v>716</v>
      </c>
      <c r="M77" s="114">
        <v>0</v>
      </c>
      <c r="N77" s="116">
        <v>0</v>
      </c>
    </row>
    <row r="78" spans="2:14" x14ac:dyDescent="0.3">
      <c r="B78" s="117">
        <v>68</v>
      </c>
      <c r="C78" s="114">
        <v>9</v>
      </c>
      <c r="D78" s="114" t="s">
        <v>788</v>
      </c>
      <c r="E78" s="114" t="s">
        <v>794</v>
      </c>
      <c r="F78" s="115">
        <v>4.8009259259259258E-2</v>
      </c>
      <c r="G78" s="114" t="s">
        <v>831</v>
      </c>
      <c r="H78" s="114">
        <v>61</v>
      </c>
      <c r="I78" s="122" t="s">
        <v>920</v>
      </c>
      <c r="J78" s="114" t="s">
        <v>4</v>
      </c>
      <c r="K78" s="114" t="s">
        <v>1037</v>
      </c>
      <c r="L78" s="114" t="s">
        <v>717</v>
      </c>
      <c r="M78" s="114">
        <v>-300</v>
      </c>
      <c r="N78" s="116">
        <v>-988.67</v>
      </c>
    </row>
    <row r="79" spans="2:14" x14ac:dyDescent="0.3">
      <c r="B79" s="117">
        <v>69</v>
      </c>
      <c r="C79" s="114">
        <v>9</v>
      </c>
      <c r="D79" s="114" t="s">
        <v>216</v>
      </c>
      <c r="E79" s="114" t="s">
        <v>215</v>
      </c>
      <c r="F79" s="115">
        <v>4.1874999999999996E-2</v>
      </c>
      <c r="G79" s="114" t="s">
        <v>306</v>
      </c>
      <c r="H79" s="114">
        <v>59</v>
      </c>
      <c r="I79" s="122" t="s">
        <v>921</v>
      </c>
      <c r="J79" s="114" t="s">
        <v>4</v>
      </c>
      <c r="K79" s="114" t="s">
        <v>1038</v>
      </c>
      <c r="L79" s="114" t="s">
        <v>718</v>
      </c>
      <c r="M79" s="114">
        <v>-14.1</v>
      </c>
      <c r="N79" s="116" t="s">
        <v>758</v>
      </c>
    </row>
    <row r="80" spans="2:14" x14ac:dyDescent="0.3">
      <c r="B80" s="117">
        <v>70</v>
      </c>
      <c r="C80" s="114">
        <v>9</v>
      </c>
      <c r="D80" s="114" t="s">
        <v>787</v>
      </c>
      <c r="E80" s="114" t="s">
        <v>786</v>
      </c>
      <c r="F80" s="115">
        <v>3.8692129629629632E-2</v>
      </c>
      <c r="G80" s="114" t="s">
        <v>832</v>
      </c>
      <c r="H80" s="114">
        <v>56</v>
      </c>
      <c r="I80" s="122" t="s">
        <v>922</v>
      </c>
      <c r="J80" s="114" t="s">
        <v>3</v>
      </c>
      <c r="K80" s="114" t="s">
        <v>1039</v>
      </c>
      <c r="L80" s="114" t="s">
        <v>717</v>
      </c>
      <c r="M80" s="114" t="s">
        <v>729</v>
      </c>
      <c r="N80" s="116" t="s">
        <v>762</v>
      </c>
    </row>
    <row r="81" spans="2:14" x14ac:dyDescent="0.3">
      <c r="B81" s="117">
        <v>71</v>
      </c>
      <c r="C81" s="114">
        <v>9</v>
      </c>
      <c r="D81" s="114" t="s">
        <v>217</v>
      </c>
      <c r="E81" s="114" t="s">
        <v>218</v>
      </c>
      <c r="F81" s="115">
        <v>1.9351851851851853E-2</v>
      </c>
      <c r="G81" s="114" t="s">
        <v>329</v>
      </c>
      <c r="H81" s="114">
        <v>21</v>
      </c>
      <c r="I81" s="122" t="s">
        <v>435</v>
      </c>
      <c r="J81" s="114" t="s">
        <v>67</v>
      </c>
      <c r="K81" s="114" t="s">
        <v>1040</v>
      </c>
      <c r="L81" s="114" t="s">
        <v>715</v>
      </c>
      <c r="M81" s="114">
        <v>0</v>
      </c>
      <c r="N81" s="116">
        <v>0</v>
      </c>
    </row>
    <row r="82" spans="2:14" x14ac:dyDescent="0.3">
      <c r="B82" s="117">
        <v>72</v>
      </c>
      <c r="C82" s="114">
        <v>9</v>
      </c>
      <c r="D82" s="114" t="s">
        <v>222</v>
      </c>
      <c r="E82" s="114" t="s">
        <v>220</v>
      </c>
      <c r="F82" s="115">
        <v>4.5277777777777778E-2</v>
      </c>
      <c r="G82" s="114" t="s">
        <v>833</v>
      </c>
      <c r="H82" s="114">
        <v>70</v>
      </c>
      <c r="I82" s="122" t="s">
        <v>923</v>
      </c>
      <c r="J82" s="114" t="s">
        <v>67</v>
      </c>
      <c r="K82" s="114" t="s">
        <v>1041</v>
      </c>
      <c r="L82" s="114" t="s">
        <v>716</v>
      </c>
      <c r="M82" s="114">
        <v>0</v>
      </c>
      <c r="N82" s="116">
        <v>0</v>
      </c>
    </row>
    <row r="83" spans="2:14" x14ac:dyDescent="0.3">
      <c r="B83" s="117">
        <v>73</v>
      </c>
      <c r="C83" s="114">
        <v>10</v>
      </c>
      <c r="D83" s="114" t="s">
        <v>785</v>
      </c>
      <c r="E83" s="114" t="s">
        <v>220</v>
      </c>
      <c r="F83" s="115">
        <v>4.9328703703703701E-2</v>
      </c>
      <c r="G83" s="114" t="s">
        <v>834</v>
      </c>
      <c r="H83" s="114">
        <v>87</v>
      </c>
      <c r="I83" s="122" t="s">
        <v>924</v>
      </c>
      <c r="J83" s="114" t="s">
        <v>67</v>
      </c>
      <c r="K83" s="114" t="s">
        <v>1042</v>
      </c>
      <c r="L83" s="114" t="s">
        <v>715</v>
      </c>
      <c r="M83" s="114">
        <v>0.01</v>
      </c>
      <c r="N83" s="116">
        <v>0</v>
      </c>
    </row>
    <row r="84" spans="2:14" x14ac:dyDescent="0.3">
      <c r="B84" s="117">
        <v>74</v>
      </c>
      <c r="C84" s="114">
        <v>10</v>
      </c>
      <c r="D84" s="114" t="s">
        <v>218</v>
      </c>
      <c r="E84" s="114" t="s">
        <v>222</v>
      </c>
      <c r="F84" s="115">
        <v>3.8900462962962963E-2</v>
      </c>
      <c r="G84" s="114" t="s">
        <v>325</v>
      </c>
      <c r="H84" s="114">
        <v>56</v>
      </c>
      <c r="I84" s="122" t="s">
        <v>925</v>
      </c>
      <c r="J84" s="114" t="s">
        <v>67</v>
      </c>
      <c r="K84" s="114" t="s">
        <v>1043</v>
      </c>
      <c r="L84" s="114" t="s">
        <v>718</v>
      </c>
      <c r="M84" s="114">
        <v>1.1100000000000001</v>
      </c>
      <c r="N84" s="116">
        <v>0</v>
      </c>
    </row>
    <row r="85" spans="2:14" x14ac:dyDescent="0.3">
      <c r="B85" s="117">
        <v>75</v>
      </c>
      <c r="C85" s="114">
        <v>10</v>
      </c>
      <c r="D85" s="114" t="s">
        <v>786</v>
      </c>
      <c r="E85" s="114" t="s">
        <v>217</v>
      </c>
      <c r="F85" s="115">
        <v>5.0405092592592592E-2</v>
      </c>
      <c r="G85" s="114" t="s">
        <v>835</v>
      </c>
      <c r="H85" s="114">
        <v>102</v>
      </c>
      <c r="I85" s="122" t="s">
        <v>926</v>
      </c>
      <c r="J85" s="114" t="s">
        <v>4</v>
      </c>
      <c r="K85" s="114" t="s">
        <v>1044</v>
      </c>
      <c r="L85" s="114" t="s">
        <v>717</v>
      </c>
      <c r="M85" s="114">
        <v>-37.229999999999997</v>
      </c>
      <c r="N85" s="116" t="s">
        <v>763</v>
      </c>
    </row>
    <row r="86" spans="2:14" x14ac:dyDescent="0.3">
      <c r="B86" s="117">
        <v>76</v>
      </c>
      <c r="C86" s="114">
        <v>10</v>
      </c>
      <c r="D86" s="114" t="s">
        <v>215</v>
      </c>
      <c r="E86" s="114" t="s">
        <v>787</v>
      </c>
      <c r="F86" s="115">
        <v>4.6180555555555558E-2</v>
      </c>
      <c r="G86" s="114" t="s">
        <v>262</v>
      </c>
      <c r="H86" s="114">
        <v>67</v>
      </c>
      <c r="I86" s="122" t="s">
        <v>927</v>
      </c>
      <c r="J86" s="114" t="s">
        <v>67</v>
      </c>
      <c r="K86" s="114" t="s">
        <v>1045</v>
      </c>
      <c r="L86" s="114" t="s">
        <v>716</v>
      </c>
      <c r="M86" s="114">
        <v>0</v>
      </c>
      <c r="N86" s="116">
        <v>0</v>
      </c>
    </row>
    <row r="87" spans="2:14" x14ac:dyDescent="0.3">
      <c r="B87" s="117">
        <v>77</v>
      </c>
      <c r="C87" s="114">
        <v>10</v>
      </c>
      <c r="D87" s="114" t="s">
        <v>794</v>
      </c>
      <c r="E87" s="114" t="s">
        <v>216</v>
      </c>
      <c r="F87" s="115">
        <v>4.7754629629629626E-2</v>
      </c>
      <c r="G87" s="114" t="s">
        <v>290</v>
      </c>
      <c r="H87" s="114">
        <v>78</v>
      </c>
      <c r="I87" s="122" t="s">
        <v>928</v>
      </c>
      <c r="J87" s="114" t="s">
        <v>3</v>
      </c>
      <c r="K87" s="114" t="s">
        <v>1046</v>
      </c>
      <c r="L87" s="114" t="s">
        <v>717</v>
      </c>
      <c r="M87" s="114">
        <v>13.92</v>
      </c>
      <c r="N87" s="116">
        <v>24.8</v>
      </c>
    </row>
    <row r="88" spans="2:14" x14ac:dyDescent="0.3">
      <c r="B88" s="117">
        <v>78</v>
      </c>
      <c r="C88" s="114">
        <v>10</v>
      </c>
      <c r="D88" s="114" t="s">
        <v>793</v>
      </c>
      <c r="E88" s="114" t="s">
        <v>788</v>
      </c>
      <c r="F88" s="115">
        <v>4.4178240740740747E-2</v>
      </c>
      <c r="G88" s="114" t="s">
        <v>289</v>
      </c>
      <c r="H88" s="114">
        <v>69</v>
      </c>
      <c r="I88" s="122" t="s">
        <v>392</v>
      </c>
      <c r="J88" s="114" t="s">
        <v>67</v>
      </c>
      <c r="K88" s="114" t="s">
        <v>1047</v>
      </c>
      <c r="L88" s="114" t="s">
        <v>715</v>
      </c>
      <c r="M88" s="114">
        <v>0</v>
      </c>
      <c r="N88" s="116">
        <v>0</v>
      </c>
    </row>
    <row r="89" spans="2:14" x14ac:dyDescent="0.3">
      <c r="B89" s="117">
        <v>79</v>
      </c>
      <c r="C89" s="114">
        <v>10</v>
      </c>
      <c r="D89" s="114" t="s">
        <v>792</v>
      </c>
      <c r="E89" s="114" t="s">
        <v>789</v>
      </c>
      <c r="F89" s="115">
        <v>4.4409722222222225E-2</v>
      </c>
      <c r="G89" s="114" t="s">
        <v>836</v>
      </c>
      <c r="H89" s="114">
        <v>66</v>
      </c>
      <c r="I89" s="122" t="s">
        <v>929</v>
      </c>
      <c r="J89" s="114" t="s">
        <v>67</v>
      </c>
      <c r="K89" s="114" t="s">
        <v>1048</v>
      </c>
      <c r="L89" s="114" t="s">
        <v>716</v>
      </c>
      <c r="M89" s="114">
        <v>-0.05</v>
      </c>
      <c r="N89" s="116">
        <v>0</v>
      </c>
    </row>
    <row r="90" spans="2:14" x14ac:dyDescent="0.3">
      <c r="B90" s="117">
        <v>80</v>
      </c>
      <c r="C90" s="114">
        <v>10</v>
      </c>
      <c r="D90" s="114" t="s">
        <v>791</v>
      </c>
      <c r="E90" s="114" t="s">
        <v>790</v>
      </c>
      <c r="F90" s="115">
        <v>4.4062500000000004E-2</v>
      </c>
      <c r="G90" s="114" t="s">
        <v>317</v>
      </c>
      <c r="H90" s="114">
        <v>65</v>
      </c>
      <c r="I90" s="122" t="s">
        <v>422</v>
      </c>
      <c r="J90" s="114" t="s">
        <v>67</v>
      </c>
      <c r="K90" s="114" t="s">
        <v>1049</v>
      </c>
      <c r="L90" s="114" t="s">
        <v>718</v>
      </c>
      <c r="M90" s="114">
        <v>0.24</v>
      </c>
      <c r="N90" s="116">
        <v>0</v>
      </c>
    </row>
    <row r="91" spans="2:14" x14ac:dyDescent="0.3">
      <c r="B91" s="117">
        <v>81</v>
      </c>
      <c r="C91" s="114">
        <v>11</v>
      </c>
      <c r="D91" s="114" t="s">
        <v>790</v>
      </c>
      <c r="E91" s="114" t="s">
        <v>785</v>
      </c>
      <c r="F91" s="115">
        <v>4.7256944444444449E-2</v>
      </c>
      <c r="G91" s="114" t="s">
        <v>837</v>
      </c>
      <c r="H91" s="114">
        <v>66</v>
      </c>
      <c r="I91" s="122" t="s">
        <v>930</v>
      </c>
      <c r="J91" s="114" t="s">
        <v>4</v>
      </c>
      <c r="K91" s="114" t="s">
        <v>1050</v>
      </c>
      <c r="L91" s="114" t="s">
        <v>717</v>
      </c>
      <c r="M91" s="114">
        <v>-298.77999999999997</v>
      </c>
      <c r="N91" s="116" t="s">
        <v>758</v>
      </c>
    </row>
    <row r="92" spans="2:14" x14ac:dyDescent="0.3">
      <c r="B92" s="117">
        <v>82</v>
      </c>
      <c r="C92" s="114">
        <v>11</v>
      </c>
      <c r="D92" s="114" t="s">
        <v>789</v>
      </c>
      <c r="E92" s="114" t="s">
        <v>791</v>
      </c>
      <c r="F92" s="115">
        <v>4.9722222222222223E-2</v>
      </c>
      <c r="G92" s="114" t="s">
        <v>263</v>
      </c>
      <c r="H92" s="114">
        <v>89</v>
      </c>
      <c r="I92" s="122" t="s">
        <v>418</v>
      </c>
      <c r="J92" s="114" t="s">
        <v>67</v>
      </c>
      <c r="K92" s="114" t="s">
        <v>1051</v>
      </c>
      <c r="L92" s="114" t="s">
        <v>716</v>
      </c>
      <c r="M92" s="114">
        <v>0</v>
      </c>
      <c r="N92" s="116">
        <v>0</v>
      </c>
    </row>
    <row r="93" spans="2:14" x14ac:dyDescent="0.3">
      <c r="B93" s="117">
        <v>83</v>
      </c>
      <c r="C93" s="114">
        <v>11</v>
      </c>
      <c r="D93" s="114" t="s">
        <v>788</v>
      </c>
      <c r="E93" s="114" t="s">
        <v>792</v>
      </c>
      <c r="F93" s="115">
        <v>3.1365740740740743E-2</v>
      </c>
      <c r="G93" s="114" t="s">
        <v>361</v>
      </c>
      <c r="H93" s="114">
        <v>36</v>
      </c>
      <c r="I93" s="122" t="s">
        <v>931</v>
      </c>
      <c r="J93" s="114" t="s">
        <v>67</v>
      </c>
      <c r="K93" s="114" t="s">
        <v>1052</v>
      </c>
      <c r="L93" s="114" t="s">
        <v>716</v>
      </c>
      <c r="M93" s="114">
        <v>0</v>
      </c>
      <c r="N93" s="116">
        <v>0.05</v>
      </c>
    </row>
    <row r="94" spans="2:14" x14ac:dyDescent="0.3">
      <c r="B94" s="117">
        <v>84</v>
      </c>
      <c r="C94" s="114">
        <v>11</v>
      </c>
      <c r="D94" s="114" t="s">
        <v>216</v>
      </c>
      <c r="E94" s="114" t="s">
        <v>793</v>
      </c>
      <c r="F94" s="115">
        <v>4.0428240740740744E-2</v>
      </c>
      <c r="G94" s="114" t="s">
        <v>338</v>
      </c>
      <c r="H94" s="114">
        <v>65</v>
      </c>
      <c r="I94" s="122" t="s">
        <v>879</v>
      </c>
      <c r="J94" s="114" t="s">
        <v>4</v>
      </c>
      <c r="K94" s="114" t="s">
        <v>1053</v>
      </c>
      <c r="L94" s="114" t="s">
        <v>717</v>
      </c>
      <c r="M94" s="114" t="s">
        <v>734</v>
      </c>
      <c r="N94" s="116" t="s">
        <v>780</v>
      </c>
    </row>
    <row r="95" spans="2:14" x14ac:dyDescent="0.3">
      <c r="B95" s="117">
        <v>85</v>
      </c>
      <c r="C95" s="114">
        <v>11</v>
      </c>
      <c r="D95" s="114" t="s">
        <v>787</v>
      </c>
      <c r="E95" s="114" t="s">
        <v>794</v>
      </c>
      <c r="F95" s="115">
        <v>4.5960648148148146E-2</v>
      </c>
      <c r="G95" s="114" t="s">
        <v>838</v>
      </c>
      <c r="H95" s="114">
        <v>59</v>
      </c>
      <c r="I95" s="122" t="s">
        <v>932</v>
      </c>
      <c r="J95" s="114" t="s">
        <v>67</v>
      </c>
      <c r="K95" s="114" t="s">
        <v>1054</v>
      </c>
      <c r="L95" s="114" t="s">
        <v>716</v>
      </c>
      <c r="M95" s="114">
        <v>0</v>
      </c>
      <c r="N95" s="116">
        <v>0</v>
      </c>
    </row>
    <row r="96" spans="2:14" x14ac:dyDescent="0.3">
      <c r="B96" s="117">
        <v>86</v>
      </c>
      <c r="C96" s="114">
        <v>11</v>
      </c>
      <c r="D96" s="114" t="s">
        <v>217</v>
      </c>
      <c r="E96" s="114" t="s">
        <v>215</v>
      </c>
      <c r="F96" s="115">
        <v>4.0844907407407406E-2</v>
      </c>
      <c r="G96" s="114" t="s">
        <v>337</v>
      </c>
      <c r="H96" s="114">
        <v>56</v>
      </c>
      <c r="I96" s="122" t="s">
        <v>442</v>
      </c>
      <c r="J96" s="114" t="s">
        <v>4</v>
      </c>
      <c r="K96" s="114" t="s">
        <v>1055</v>
      </c>
      <c r="L96" s="114" t="s">
        <v>718</v>
      </c>
      <c r="M96" s="114">
        <v>-7.48</v>
      </c>
      <c r="N96" s="116" t="s">
        <v>759</v>
      </c>
    </row>
    <row r="97" spans="2:14" x14ac:dyDescent="0.3">
      <c r="B97" s="117">
        <v>87</v>
      </c>
      <c r="C97" s="114">
        <v>11</v>
      </c>
      <c r="D97" s="114" t="s">
        <v>222</v>
      </c>
      <c r="E97" s="114" t="s">
        <v>786</v>
      </c>
      <c r="F97" s="115">
        <v>5.6608796296296303E-2</v>
      </c>
      <c r="G97" s="114" t="s">
        <v>297</v>
      </c>
      <c r="H97" s="114">
        <v>141</v>
      </c>
      <c r="I97" s="122" t="s">
        <v>398</v>
      </c>
      <c r="J97" s="114" t="s">
        <v>67</v>
      </c>
      <c r="K97" s="114" t="s">
        <v>1056</v>
      </c>
      <c r="L97" s="114" t="s">
        <v>716</v>
      </c>
      <c r="M97" s="114">
        <v>0</v>
      </c>
      <c r="N97" s="116">
        <v>0</v>
      </c>
    </row>
    <row r="98" spans="2:14" x14ac:dyDescent="0.3">
      <c r="B98" s="117">
        <v>88</v>
      </c>
      <c r="C98" s="114">
        <v>11</v>
      </c>
      <c r="D98" s="114" t="s">
        <v>220</v>
      </c>
      <c r="E98" s="114" t="s">
        <v>218</v>
      </c>
      <c r="F98" s="115">
        <v>4.6840277777777779E-2</v>
      </c>
      <c r="G98" s="114" t="s">
        <v>361</v>
      </c>
      <c r="H98" s="114">
        <v>72</v>
      </c>
      <c r="I98" s="122" t="s">
        <v>903</v>
      </c>
      <c r="J98" s="114" t="s">
        <v>67</v>
      </c>
      <c r="K98" s="114" t="s">
        <v>1057</v>
      </c>
      <c r="L98" s="114" t="s">
        <v>718</v>
      </c>
      <c r="M98" s="114">
        <v>0</v>
      </c>
      <c r="N98" s="116">
        <v>0</v>
      </c>
    </row>
    <row r="99" spans="2:14" x14ac:dyDescent="0.3">
      <c r="B99" s="117">
        <v>89</v>
      </c>
      <c r="C99" s="114">
        <v>12</v>
      </c>
      <c r="D99" s="114" t="s">
        <v>785</v>
      </c>
      <c r="E99" s="114" t="s">
        <v>218</v>
      </c>
      <c r="F99" s="115">
        <v>3.5995370370370372E-2</v>
      </c>
      <c r="G99" s="114" t="s">
        <v>338</v>
      </c>
      <c r="H99" s="114">
        <v>46</v>
      </c>
      <c r="I99" s="122" t="s">
        <v>443</v>
      </c>
      <c r="J99" s="114" t="s">
        <v>67</v>
      </c>
      <c r="K99" s="114" t="s">
        <v>1058</v>
      </c>
      <c r="L99" s="114" t="s">
        <v>716</v>
      </c>
      <c r="M99" s="114">
        <v>0.01</v>
      </c>
      <c r="N99" s="116">
        <v>0</v>
      </c>
    </row>
    <row r="100" spans="2:14" x14ac:dyDescent="0.3">
      <c r="B100" s="117">
        <v>90</v>
      </c>
      <c r="C100" s="114">
        <v>12</v>
      </c>
      <c r="D100" s="114" t="s">
        <v>786</v>
      </c>
      <c r="E100" s="114" t="s">
        <v>220</v>
      </c>
      <c r="F100" s="115">
        <v>5.4849537037037037E-2</v>
      </c>
      <c r="G100" s="114" t="s">
        <v>336</v>
      </c>
      <c r="H100" s="114">
        <v>120</v>
      </c>
      <c r="I100" s="122" t="s">
        <v>441</v>
      </c>
      <c r="J100" s="114" t="s">
        <v>67</v>
      </c>
      <c r="K100" s="114" t="s">
        <v>1059</v>
      </c>
      <c r="L100" s="114" t="s">
        <v>716</v>
      </c>
      <c r="M100" s="114">
        <v>0</v>
      </c>
      <c r="N100" s="116">
        <v>0</v>
      </c>
    </row>
    <row r="101" spans="2:14" x14ac:dyDescent="0.3">
      <c r="B101" s="117">
        <v>91</v>
      </c>
      <c r="C101" s="114">
        <v>12</v>
      </c>
      <c r="D101" s="114" t="s">
        <v>215</v>
      </c>
      <c r="E101" s="114" t="s">
        <v>222</v>
      </c>
      <c r="F101" s="115">
        <v>4.8182870370370369E-2</v>
      </c>
      <c r="G101" s="114" t="s">
        <v>362</v>
      </c>
      <c r="H101" s="114">
        <v>83</v>
      </c>
      <c r="I101" s="122" t="s">
        <v>469</v>
      </c>
      <c r="J101" s="114" t="s">
        <v>67</v>
      </c>
      <c r="K101" s="114" t="s">
        <v>1060</v>
      </c>
      <c r="L101" s="114" t="s">
        <v>718</v>
      </c>
      <c r="M101" s="114">
        <v>0</v>
      </c>
      <c r="N101" s="116">
        <v>0</v>
      </c>
    </row>
    <row r="102" spans="2:14" x14ac:dyDescent="0.3">
      <c r="B102" s="117">
        <v>92</v>
      </c>
      <c r="C102" s="114">
        <v>12</v>
      </c>
      <c r="D102" s="114" t="s">
        <v>794</v>
      </c>
      <c r="E102" s="114" t="s">
        <v>217</v>
      </c>
      <c r="F102" s="115">
        <v>5.244212962962963E-2</v>
      </c>
      <c r="G102" s="114" t="s">
        <v>839</v>
      </c>
      <c r="H102" s="114">
        <v>107</v>
      </c>
      <c r="I102" s="122" t="s">
        <v>933</v>
      </c>
      <c r="J102" s="114" t="s">
        <v>3</v>
      </c>
      <c r="K102" s="114" t="s">
        <v>1061</v>
      </c>
      <c r="L102" s="114" t="s">
        <v>717</v>
      </c>
      <c r="M102" s="114">
        <v>37.83</v>
      </c>
      <c r="N102" s="116" t="s">
        <v>766</v>
      </c>
    </row>
    <row r="103" spans="2:14" x14ac:dyDescent="0.3">
      <c r="B103" s="117">
        <v>93</v>
      </c>
      <c r="C103" s="114">
        <v>12</v>
      </c>
      <c r="D103" s="114" t="s">
        <v>793</v>
      </c>
      <c r="E103" s="114" t="s">
        <v>787</v>
      </c>
      <c r="F103" s="115">
        <v>4.6793981481481478E-2</v>
      </c>
      <c r="G103" s="114" t="s">
        <v>840</v>
      </c>
      <c r="H103" s="114">
        <v>80</v>
      </c>
      <c r="I103" s="122" t="s">
        <v>934</v>
      </c>
      <c r="J103" s="114" t="s">
        <v>4</v>
      </c>
      <c r="K103" s="114" t="s">
        <v>1062</v>
      </c>
      <c r="L103" s="114" t="s">
        <v>717</v>
      </c>
      <c r="M103" s="114">
        <v>-14.91</v>
      </c>
      <c r="N103" s="116" t="s">
        <v>1227</v>
      </c>
    </row>
    <row r="104" spans="2:14" x14ac:dyDescent="0.3">
      <c r="B104" s="117">
        <v>94</v>
      </c>
      <c r="C104" s="114">
        <v>12</v>
      </c>
      <c r="D104" s="114" t="s">
        <v>792</v>
      </c>
      <c r="E104" s="114" t="s">
        <v>216</v>
      </c>
      <c r="F104" s="115">
        <v>3.7476851851851851E-2</v>
      </c>
      <c r="G104" s="114" t="s">
        <v>841</v>
      </c>
      <c r="H104" s="114">
        <v>51</v>
      </c>
      <c r="I104" s="122" t="s">
        <v>935</v>
      </c>
      <c r="J104" s="114" t="s">
        <v>67</v>
      </c>
      <c r="K104" s="114" t="s">
        <v>1063</v>
      </c>
      <c r="L104" s="114" t="s">
        <v>718</v>
      </c>
      <c r="M104" s="114">
        <v>-0.05</v>
      </c>
      <c r="N104" s="116">
        <v>-1.19</v>
      </c>
    </row>
    <row r="105" spans="2:14" x14ac:dyDescent="0.3">
      <c r="B105" s="117">
        <v>95</v>
      </c>
      <c r="C105" s="114">
        <v>12</v>
      </c>
      <c r="D105" s="114" t="s">
        <v>791</v>
      </c>
      <c r="E105" s="114" t="s">
        <v>788</v>
      </c>
      <c r="F105" s="115">
        <v>3.259259259259259E-2</v>
      </c>
      <c r="G105" s="114" t="s">
        <v>842</v>
      </c>
      <c r="H105" s="114">
        <v>46</v>
      </c>
      <c r="I105" s="122" t="s">
        <v>936</v>
      </c>
      <c r="J105" s="114" t="s">
        <v>67</v>
      </c>
      <c r="K105" s="114" t="s">
        <v>1064</v>
      </c>
      <c r="L105" s="114" t="s">
        <v>716</v>
      </c>
      <c r="M105" s="114">
        <v>0</v>
      </c>
      <c r="N105" s="116">
        <v>0</v>
      </c>
    </row>
    <row r="106" spans="2:14" x14ac:dyDescent="0.3">
      <c r="B106" s="117">
        <v>96</v>
      </c>
      <c r="C106" s="114">
        <v>12</v>
      </c>
      <c r="D106" s="114" t="s">
        <v>790</v>
      </c>
      <c r="E106" s="114" t="s">
        <v>789</v>
      </c>
      <c r="F106" s="115">
        <v>5.6412037037037038E-2</v>
      </c>
      <c r="G106" s="114" t="s">
        <v>843</v>
      </c>
      <c r="H106" s="114">
        <v>139</v>
      </c>
      <c r="I106" s="122" t="s">
        <v>929</v>
      </c>
      <c r="J106" s="114" t="s">
        <v>67</v>
      </c>
      <c r="K106" s="114" t="s">
        <v>1065</v>
      </c>
      <c r="L106" s="114" t="s">
        <v>715</v>
      </c>
      <c r="M106" s="114">
        <v>0</v>
      </c>
      <c r="N106" s="116">
        <v>0</v>
      </c>
    </row>
    <row r="107" spans="2:14" x14ac:dyDescent="0.3">
      <c r="B107" s="117">
        <v>97</v>
      </c>
      <c r="C107" s="114">
        <v>13</v>
      </c>
      <c r="D107" s="114" t="s">
        <v>789</v>
      </c>
      <c r="E107" s="114" t="s">
        <v>785</v>
      </c>
      <c r="F107" s="115">
        <v>2.7210648148148147E-2</v>
      </c>
      <c r="G107" s="114" t="s">
        <v>836</v>
      </c>
      <c r="H107" s="114">
        <v>31</v>
      </c>
      <c r="I107" s="122" t="s">
        <v>929</v>
      </c>
      <c r="J107" s="114" t="s">
        <v>3</v>
      </c>
      <c r="K107" s="114" t="s">
        <v>1066</v>
      </c>
      <c r="L107" s="114" t="s">
        <v>717</v>
      </c>
      <c r="M107" s="114" t="s">
        <v>732</v>
      </c>
      <c r="N107" s="116" t="s">
        <v>766</v>
      </c>
    </row>
    <row r="108" spans="2:14" x14ac:dyDescent="0.3">
      <c r="B108" s="117">
        <v>98</v>
      </c>
      <c r="C108" s="114">
        <v>13</v>
      </c>
      <c r="D108" s="114" t="s">
        <v>788</v>
      </c>
      <c r="E108" s="114" t="s">
        <v>790</v>
      </c>
      <c r="F108" s="115">
        <v>4.7685185185185185E-2</v>
      </c>
      <c r="G108" s="114" t="s">
        <v>835</v>
      </c>
      <c r="H108" s="114">
        <v>58</v>
      </c>
      <c r="I108" s="122" t="s">
        <v>926</v>
      </c>
      <c r="J108" s="114" t="s">
        <v>67</v>
      </c>
      <c r="K108" s="114" t="s">
        <v>1067</v>
      </c>
      <c r="L108" s="114" t="s">
        <v>716</v>
      </c>
      <c r="M108" s="114">
        <v>0</v>
      </c>
      <c r="N108" s="116">
        <v>0</v>
      </c>
    </row>
    <row r="109" spans="2:14" x14ac:dyDescent="0.3">
      <c r="B109" s="117">
        <v>99</v>
      </c>
      <c r="C109" s="114">
        <v>13</v>
      </c>
      <c r="D109" s="114" t="s">
        <v>216</v>
      </c>
      <c r="E109" s="114" t="s">
        <v>791</v>
      </c>
      <c r="F109" s="115">
        <v>4.927083333333334E-2</v>
      </c>
      <c r="G109" s="114" t="s">
        <v>826</v>
      </c>
      <c r="H109" s="114">
        <v>106</v>
      </c>
      <c r="I109" s="122" t="s">
        <v>915</v>
      </c>
      <c r="J109" s="114" t="s">
        <v>67</v>
      </c>
      <c r="K109" s="114" t="s">
        <v>1068</v>
      </c>
      <c r="L109" s="114" t="s">
        <v>718</v>
      </c>
      <c r="M109" s="114">
        <v>-0.1</v>
      </c>
      <c r="N109" s="116">
        <v>-0.03</v>
      </c>
    </row>
    <row r="110" spans="2:14" x14ac:dyDescent="0.3">
      <c r="B110" s="117">
        <v>100</v>
      </c>
      <c r="C110" s="114">
        <v>13</v>
      </c>
      <c r="D110" s="114" t="s">
        <v>787</v>
      </c>
      <c r="E110" s="114" t="s">
        <v>792</v>
      </c>
      <c r="F110" s="115">
        <v>2.8113425925925927E-2</v>
      </c>
      <c r="G110" s="114" t="s">
        <v>844</v>
      </c>
      <c r="H110" s="114">
        <v>42</v>
      </c>
      <c r="I110" s="122" t="s">
        <v>937</v>
      </c>
      <c r="J110" s="114" t="s">
        <v>67</v>
      </c>
      <c r="K110" s="114" t="s">
        <v>1069</v>
      </c>
      <c r="L110" s="114" t="s">
        <v>716</v>
      </c>
      <c r="M110" s="114">
        <v>0</v>
      </c>
      <c r="N110" s="116">
        <v>0.05</v>
      </c>
    </row>
    <row r="111" spans="2:14" x14ac:dyDescent="0.3">
      <c r="B111" s="117">
        <v>101</v>
      </c>
      <c r="C111" s="114">
        <v>13</v>
      </c>
      <c r="D111" s="114" t="s">
        <v>217</v>
      </c>
      <c r="E111" s="114" t="s">
        <v>793</v>
      </c>
      <c r="F111" s="115">
        <v>4.6574074074074073E-2</v>
      </c>
      <c r="G111" s="114" t="s">
        <v>845</v>
      </c>
      <c r="H111" s="114">
        <v>84</v>
      </c>
      <c r="I111" s="122" t="s">
        <v>938</v>
      </c>
      <c r="J111" s="114" t="s">
        <v>67</v>
      </c>
      <c r="K111" s="114" t="s">
        <v>1070</v>
      </c>
      <c r="L111" s="114" t="s">
        <v>718</v>
      </c>
      <c r="M111" s="114">
        <v>0.95</v>
      </c>
      <c r="N111" s="116">
        <v>0</v>
      </c>
    </row>
    <row r="112" spans="2:14" x14ac:dyDescent="0.3">
      <c r="B112" s="117">
        <v>102</v>
      </c>
      <c r="C112" s="114">
        <v>13</v>
      </c>
      <c r="D112" s="114" t="s">
        <v>222</v>
      </c>
      <c r="E112" s="114" t="s">
        <v>794</v>
      </c>
      <c r="F112" s="115">
        <v>4.3321759259259261E-2</v>
      </c>
      <c r="G112" s="114" t="s">
        <v>846</v>
      </c>
      <c r="H112" s="114">
        <v>52</v>
      </c>
      <c r="I112" s="122" t="s">
        <v>939</v>
      </c>
      <c r="J112" s="114" t="s">
        <v>3</v>
      </c>
      <c r="K112" s="114" t="s">
        <v>1071</v>
      </c>
      <c r="L112" s="114" t="s">
        <v>717</v>
      </c>
      <c r="M112" s="114" t="s">
        <v>729</v>
      </c>
      <c r="N112" s="116" t="s">
        <v>767</v>
      </c>
    </row>
    <row r="113" spans="2:14" x14ac:dyDescent="0.3">
      <c r="B113" s="117">
        <v>103</v>
      </c>
      <c r="C113" s="114">
        <v>13</v>
      </c>
      <c r="D113" s="114" t="s">
        <v>220</v>
      </c>
      <c r="E113" s="114" t="s">
        <v>215</v>
      </c>
      <c r="F113" s="115">
        <v>4.6250000000000006E-2</v>
      </c>
      <c r="G113" s="114" t="s">
        <v>847</v>
      </c>
      <c r="H113" s="114">
        <v>59</v>
      </c>
      <c r="I113" s="122" t="s">
        <v>940</v>
      </c>
      <c r="J113" s="114" t="s">
        <v>4</v>
      </c>
      <c r="K113" s="114" t="s">
        <v>1072</v>
      </c>
      <c r="L113" s="114" t="s">
        <v>717</v>
      </c>
      <c r="M113" s="114">
        <v>-11.24</v>
      </c>
      <c r="N113" s="116" t="s">
        <v>779</v>
      </c>
    </row>
    <row r="114" spans="2:14" x14ac:dyDescent="0.3">
      <c r="B114" s="117">
        <v>104</v>
      </c>
      <c r="C114" s="114">
        <v>13</v>
      </c>
      <c r="D114" s="114" t="s">
        <v>218</v>
      </c>
      <c r="E114" s="114" t="s">
        <v>786</v>
      </c>
      <c r="F114" s="115">
        <v>3.6701388888888888E-2</v>
      </c>
      <c r="G114" s="114" t="s">
        <v>314</v>
      </c>
      <c r="H114" s="114">
        <v>43</v>
      </c>
      <c r="I114" s="122" t="s">
        <v>391</v>
      </c>
      <c r="J114" s="114" t="s">
        <v>67</v>
      </c>
      <c r="K114" s="114" t="s">
        <v>1073</v>
      </c>
      <c r="L114" s="114" t="s">
        <v>718</v>
      </c>
      <c r="M114" s="114">
        <v>3.37</v>
      </c>
      <c r="N114" s="116">
        <v>0</v>
      </c>
    </row>
    <row r="115" spans="2:14" x14ac:dyDescent="0.3">
      <c r="B115" s="117">
        <v>105</v>
      </c>
      <c r="C115" s="114">
        <v>14</v>
      </c>
      <c r="D115" s="114" t="s">
        <v>785</v>
      </c>
      <c r="E115" s="114" t="s">
        <v>786</v>
      </c>
      <c r="F115" s="115">
        <v>5.0381944444444444E-2</v>
      </c>
      <c r="G115" s="114" t="s">
        <v>848</v>
      </c>
      <c r="H115" s="114">
        <v>96</v>
      </c>
      <c r="I115" s="122" t="s">
        <v>941</v>
      </c>
      <c r="J115" s="114" t="s">
        <v>3</v>
      </c>
      <c r="K115" s="114" t="s">
        <v>1074</v>
      </c>
      <c r="L115" s="114" t="s">
        <v>717</v>
      </c>
      <c r="M115" s="114">
        <v>13.37</v>
      </c>
      <c r="N115" s="116">
        <v>34.99</v>
      </c>
    </row>
    <row r="116" spans="2:14" x14ac:dyDescent="0.3">
      <c r="B116" s="117">
        <v>106</v>
      </c>
      <c r="C116" s="114">
        <v>14</v>
      </c>
      <c r="D116" s="114" t="s">
        <v>215</v>
      </c>
      <c r="E116" s="114" t="s">
        <v>218</v>
      </c>
      <c r="F116" s="115">
        <v>4.4756944444444446E-2</v>
      </c>
      <c r="G116" s="114" t="s">
        <v>849</v>
      </c>
      <c r="H116" s="114">
        <v>53</v>
      </c>
      <c r="I116" s="122" t="s">
        <v>942</v>
      </c>
      <c r="J116" s="114" t="s">
        <v>3</v>
      </c>
      <c r="K116" s="114" t="s">
        <v>1075</v>
      </c>
      <c r="L116" s="114" t="s">
        <v>717</v>
      </c>
      <c r="M116" s="114" t="s">
        <v>1214</v>
      </c>
      <c r="N116" s="116">
        <v>327.58999999999997</v>
      </c>
    </row>
    <row r="117" spans="2:14" x14ac:dyDescent="0.3">
      <c r="B117" s="117">
        <v>107</v>
      </c>
      <c r="C117" s="114">
        <v>14</v>
      </c>
      <c r="D117" s="114" t="s">
        <v>794</v>
      </c>
      <c r="E117" s="114" t="s">
        <v>220</v>
      </c>
      <c r="F117" s="115">
        <v>3.9560185185185184E-2</v>
      </c>
      <c r="G117" s="114" t="s">
        <v>850</v>
      </c>
      <c r="H117" s="114">
        <v>52</v>
      </c>
      <c r="I117" s="122" t="s">
        <v>943</v>
      </c>
      <c r="J117" s="114" t="s">
        <v>67</v>
      </c>
      <c r="K117" s="114" t="s">
        <v>1076</v>
      </c>
      <c r="L117" s="114" t="s">
        <v>716</v>
      </c>
      <c r="M117" s="114">
        <v>0</v>
      </c>
      <c r="N117" s="116">
        <v>0</v>
      </c>
    </row>
    <row r="118" spans="2:14" x14ac:dyDescent="0.3">
      <c r="B118" s="117">
        <v>108</v>
      </c>
      <c r="C118" s="114">
        <v>14</v>
      </c>
      <c r="D118" s="114" t="s">
        <v>793</v>
      </c>
      <c r="E118" s="114" t="s">
        <v>222</v>
      </c>
      <c r="F118" s="115">
        <v>4.1377314814814818E-2</v>
      </c>
      <c r="G118" s="114" t="s">
        <v>851</v>
      </c>
      <c r="H118" s="114">
        <v>56</v>
      </c>
      <c r="I118" s="122" t="s">
        <v>944</v>
      </c>
      <c r="J118" s="114" t="s">
        <v>3</v>
      </c>
      <c r="K118" s="114" t="s">
        <v>1077</v>
      </c>
      <c r="L118" s="114" t="s">
        <v>717</v>
      </c>
      <c r="M118" s="114" t="s">
        <v>727</v>
      </c>
      <c r="N118" s="116" t="s">
        <v>1228</v>
      </c>
    </row>
    <row r="119" spans="2:14" x14ac:dyDescent="0.3">
      <c r="B119" s="117">
        <v>109</v>
      </c>
      <c r="C119" s="114">
        <v>14</v>
      </c>
      <c r="D119" s="114" t="s">
        <v>792</v>
      </c>
      <c r="E119" s="114" t="s">
        <v>217</v>
      </c>
      <c r="F119" s="115">
        <v>4.8171296296296295E-2</v>
      </c>
      <c r="G119" s="114" t="s">
        <v>852</v>
      </c>
      <c r="H119" s="114">
        <v>80</v>
      </c>
      <c r="I119" s="122" t="s">
        <v>945</v>
      </c>
      <c r="J119" s="114" t="s">
        <v>3</v>
      </c>
      <c r="K119" s="114" t="s">
        <v>1078</v>
      </c>
      <c r="L119" s="114" t="s">
        <v>717</v>
      </c>
      <c r="M119" s="114" t="s">
        <v>747</v>
      </c>
      <c r="N119" s="116" t="s">
        <v>1229</v>
      </c>
    </row>
    <row r="120" spans="2:14" x14ac:dyDescent="0.3">
      <c r="B120" s="117">
        <v>110</v>
      </c>
      <c r="C120" s="114">
        <v>14</v>
      </c>
      <c r="D120" s="114" t="s">
        <v>791</v>
      </c>
      <c r="E120" s="114" t="s">
        <v>787</v>
      </c>
      <c r="F120" s="115">
        <v>4.3622685185185188E-2</v>
      </c>
      <c r="G120" s="114" t="s">
        <v>797</v>
      </c>
      <c r="H120" s="114">
        <v>65</v>
      </c>
      <c r="I120" s="122" t="s">
        <v>946</v>
      </c>
      <c r="J120" s="114" t="s">
        <v>4</v>
      </c>
      <c r="K120" s="114" t="s">
        <v>1079</v>
      </c>
      <c r="L120" s="114" t="s">
        <v>717</v>
      </c>
      <c r="M120" s="114" t="s">
        <v>1215</v>
      </c>
      <c r="N120" s="116" t="s">
        <v>771</v>
      </c>
    </row>
    <row r="121" spans="2:14" x14ac:dyDescent="0.3">
      <c r="B121" s="117">
        <v>111</v>
      </c>
      <c r="C121" s="114">
        <v>14</v>
      </c>
      <c r="D121" s="114" t="s">
        <v>790</v>
      </c>
      <c r="E121" s="114" t="s">
        <v>216</v>
      </c>
      <c r="F121" s="115">
        <v>4.8495370370370376E-2</v>
      </c>
      <c r="G121" s="114" t="s">
        <v>853</v>
      </c>
      <c r="H121" s="114">
        <v>94</v>
      </c>
      <c r="I121" s="122" t="s">
        <v>947</v>
      </c>
      <c r="J121" s="114" t="s">
        <v>67</v>
      </c>
      <c r="K121" s="114" t="s">
        <v>1080</v>
      </c>
      <c r="L121" s="114" t="s">
        <v>714</v>
      </c>
      <c r="M121" s="114">
        <v>2.16</v>
      </c>
      <c r="N121" s="116">
        <v>0.1</v>
      </c>
    </row>
    <row r="122" spans="2:14" x14ac:dyDescent="0.3">
      <c r="B122" s="117">
        <v>112</v>
      </c>
      <c r="C122" s="114">
        <v>14</v>
      </c>
      <c r="D122" s="114" t="s">
        <v>789</v>
      </c>
      <c r="E122" s="114" t="s">
        <v>788</v>
      </c>
      <c r="F122" s="115">
        <v>3.7534722222222219E-2</v>
      </c>
      <c r="G122" s="114" t="s">
        <v>833</v>
      </c>
      <c r="H122" s="114">
        <v>50</v>
      </c>
      <c r="I122" s="122" t="s">
        <v>923</v>
      </c>
      <c r="J122" s="114" t="s">
        <v>67</v>
      </c>
      <c r="K122" s="114" t="s">
        <v>1081</v>
      </c>
      <c r="L122" s="114" t="s">
        <v>716</v>
      </c>
      <c r="M122" s="114">
        <v>0</v>
      </c>
      <c r="N122" s="116">
        <v>0</v>
      </c>
    </row>
    <row r="123" spans="2:14" x14ac:dyDescent="0.3">
      <c r="B123" s="117">
        <v>113</v>
      </c>
      <c r="C123" s="114">
        <v>15</v>
      </c>
      <c r="D123" s="114" t="s">
        <v>788</v>
      </c>
      <c r="E123" s="114" t="s">
        <v>785</v>
      </c>
      <c r="F123" s="115">
        <v>4.2777777777777776E-2</v>
      </c>
      <c r="G123" s="114" t="s">
        <v>854</v>
      </c>
      <c r="H123" s="114">
        <v>65</v>
      </c>
      <c r="I123" s="122" t="s">
        <v>948</v>
      </c>
      <c r="J123" s="114" t="s">
        <v>67</v>
      </c>
      <c r="K123" s="114" t="s">
        <v>1082</v>
      </c>
      <c r="L123" s="114" t="s">
        <v>716</v>
      </c>
      <c r="M123" s="114">
        <v>0.04</v>
      </c>
      <c r="N123" s="116">
        <v>-0.01</v>
      </c>
    </row>
    <row r="124" spans="2:14" x14ac:dyDescent="0.3">
      <c r="B124" s="117">
        <v>114</v>
      </c>
      <c r="C124" s="114">
        <v>15</v>
      </c>
      <c r="D124" s="114" t="s">
        <v>216</v>
      </c>
      <c r="E124" s="114" t="s">
        <v>789</v>
      </c>
      <c r="F124" s="115">
        <v>3.8055555555555558E-2</v>
      </c>
      <c r="G124" s="114" t="s">
        <v>855</v>
      </c>
      <c r="H124" s="114">
        <v>59</v>
      </c>
      <c r="I124" s="122" t="s">
        <v>949</v>
      </c>
      <c r="J124" s="114" t="s">
        <v>3</v>
      </c>
      <c r="K124" s="114" t="s">
        <v>1083</v>
      </c>
      <c r="L124" s="114" t="s">
        <v>722</v>
      </c>
      <c r="M124" s="114">
        <v>0.44</v>
      </c>
      <c r="N124" s="116">
        <v>0.32</v>
      </c>
    </row>
    <row r="125" spans="2:14" x14ac:dyDescent="0.3">
      <c r="B125" s="117">
        <v>115</v>
      </c>
      <c r="C125" s="114">
        <v>15</v>
      </c>
      <c r="D125" s="114" t="s">
        <v>787</v>
      </c>
      <c r="E125" s="114" t="s">
        <v>790</v>
      </c>
      <c r="F125" s="115">
        <v>3.6944444444444446E-2</v>
      </c>
      <c r="G125" s="114" t="s">
        <v>322</v>
      </c>
      <c r="H125" s="114">
        <v>52</v>
      </c>
      <c r="I125" s="122" t="s">
        <v>428</v>
      </c>
      <c r="J125" s="114" t="s">
        <v>67</v>
      </c>
      <c r="K125" s="114" t="s">
        <v>1084</v>
      </c>
      <c r="L125" s="114" t="s">
        <v>718</v>
      </c>
      <c r="M125" s="114">
        <v>0</v>
      </c>
      <c r="N125" s="116">
        <v>0</v>
      </c>
    </row>
    <row r="126" spans="2:14" x14ac:dyDescent="0.3">
      <c r="B126" s="117">
        <v>116</v>
      </c>
      <c r="C126" s="114">
        <v>15</v>
      </c>
      <c r="D126" s="114" t="s">
        <v>217</v>
      </c>
      <c r="E126" s="114" t="s">
        <v>791</v>
      </c>
      <c r="F126" s="115">
        <v>4.2905092592592592E-2</v>
      </c>
      <c r="G126" s="114" t="s">
        <v>830</v>
      </c>
      <c r="H126" s="114">
        <v>65</v>
      </c>
      <c r="I126" s="122" t="s">
        <v>919</v>
      </c>
      <c r="J126" s="114" t="s">
        <v>3</v>
      </c>
      <c r="K126" s="114" t="s">
        <v>1085</v>
      </c>
      <c r="L126" s="114" t="s">
        <v>717</v>
      </c>
      <c r="M126" s="114" t="s">
        <v>727</v>
      </c>
      <c r="N126" s="116">
        <v>985.22</v>
      </c>
    </row>
    <row r="127" spans="2:14" x14ac:dyDescent="0.3">
      <c r="B127" s="117">
        <v>117</v>
      </c>
      <c r="C127" s="114">
        <v>15</v>
      </c>
      <c r="D127" s="114" t="s">
        <v>222</v>
      </c>
      <c r="E127" s="114" t="s">
        <v>792</v>
      </c>
      <c r="F127" s="115">
        <v>3.9675925925925927E-2</v>
      </c>
      <c r="G127" s="114" t="s">
        <v>856</v>
      </c>
      <c r="H127" s="114">
        <v>59</v>
      </c>
      <c r="I127" s="122" t="s">
        <v>950</v>
      </c>
      <c r="J127" s="114" t="s">
        <v>67</v>
      </c>
      <c r="K127" s="114" t="s">
        <v>1086</v>
      </c>
      <c r="L127" s="114" t="s">
        <v>716</v>
      </c>
      <c r="M127" s="114">
        <v>0</v>
      </c>
      <c r="N127" s="116">
        <v>0.05</v>
      </c>
    </row>
    <row r="128" spans="2:14" x14ac:dyDescent="0.3">
      <c r="B128" s="117">
        <v>118</v>
      </c>
      <c r="C128" s="114">
        <v>15</v>
      </c>
      <c r="D128" s="114" t="s">
        <v>220</v>
      </c>
      <c r="E128" s="114" t="s">
        <v>793</v>
      </c>
      <c r="F128" s="115">
        <v>3.7685185185185183E-2</v>
      </c>
      <c r="G128" s="114" t="s">
        <v>821</v>
      </c>
      <c r="H128" s="114">
        <v>55</v>
      </c>
      <c r="I128" s="122" t="s">
        <v>906</v>
      </c>
      <c r="J128" s="114" t="s">
        <v>67</v>
      </c>
      <c r="K128" s="114" t="s">
        <v>1087</v>
      </c>
      <c r="L128" s="114" t="s">
        <v>718</v>
      </c>
      <c r="M128" s="114">
        <v>0</v>
      </c>
      <c r="N128" s="116">
        <v>0</v>
      </c>
    </row>
    <row r="129" spans="2:14" x14ac:dyDescent="0.3">
      <c r="B129" s="117">
        <v>119</v>
      </c>
      <c r="C129" s="114">
        <v>15</v>
      </c>
      <c r="D129" s="114" t="s">
        <v>218</v>
      </c>
      <c r="E129" s="114" t="s">
        <v>794</v>
      </c>
      <c r="F129" s="115">
        <v>4.5509259259259256E-2</v>
      </c>
      <c r="G129" s="114" t="s">
        <v>826</v>
      </c>
      <c r="H129" s="114">
        <v>62</v>
      </c>
      <c r="I129" s="122" t="s">
        <v>915</v>
      </c>
      <c r="J129" s="114" t="s">
        <v>4</v>
      </c>
      <c r="K129" s="114" t="s">
        <v>1088</v>
      </c>
      <c r="L129" s="114" t="s">
        <v>717</v>
      </c>
      <c r="M129" s="114">
        <v>-327.55</v>
      </c>
      <c r="N129" s="116">
        <v>-35.19</v>
      </c>
    </row>
    <row r="130" spans="2:14" x14ac:dyDescent="0.3">
      <c r="B130" s="117">
        <v>120</v>
      </c>
      <c r="C130" s="114">
        <v>15</v>
      </c>
      <c r="D130" s="114" t="s">
        <v>786</v>
      </c>
      <c r="E130" s="114" t="s">
        <v>215</v>
      </c>
      <c r="F130" s="115">
        <v>3.7372685185185189E-2</v>
      </c>
      <c r="G130" s="114" t="s">
        <v>290</v>
      </c>
      <c r="H130" s="114">
        <v>41</v>
      </c>
      <c r="I130" s="122" t="s">
        <v>928</v>
      </c>
      <c r="J130" s="114" t="s">
        <v>4</v>
      </c>
      <c r="K130" s="114" t="s">
        <v>1089</v>
      </c>
      <c r="L130" s="114" t="s">
        <v>717</v>
      </c>
      <c r="M130" s="114">
        <v>-20.399999999999999</v>
      </c>
      <c r="N130" s="116" t="s">
        <v>1230</v>
      </c>
    </row>
    <row r="131" spans="2:14" x14ac:dyDescent="0.3">
      <c r="B131" s="117">
        <v>121</v>
      </c>
      <c r="C131" s="114">
        <v>16</v>
      </c>
      <c r="D131" s="114" t="s">
        <v>785</v>
      </c>
      <c r="E131" s="114" t="s">
        <v>215</v>
      </c>
      <c r="F131" s="115">
        <v>3.9212962962962963E-2</v>
      </c>
      <c r="G131" s="114" t="s">
        <v>275</v>
      </c>
      <c r="H131" s="114">
        <v>39</v>
      </c>
      <c r="I131" s="122" t="s">
        <v>448</v>
      </c>
      <c r="J131" s="114" t="s">
        <v>4</v>
      </c>
      <c r="K131" s="114" t="s">
        <v>1090</v>
      </c>
      <c r="L131" s="114" t="s">
        <v>717</v>
      </c>
      <c r="M131" s="114">
        <v>-28.81</v>
      </c>
      <c r="N131" s="116" t="s">
        <v>757</v>
      </c>
    </row>
    <row r="132" spans="2:14" x14ac:dyDescent="0.3">
      <c r="B132" s="117">
        <v>122</v>
      </c>
      <c r="C132" s="114">
        <v>16</v>
      </c>
      <c r="D132" s="114" t="s">
        <v>786</v>
      </c>
      <c r="E132" s="114" t="s">
        <v>794</v>
      </c>
      <c r="F132" s="115">
        <v>5.1076388888888886E-2</v>
      </c>
      <c r="G132" s="114" t="s">
        <v>337</v>
      </c>
      <c r="H132" s="114">
        <v>94</v>
      </c>
      <c r="I132" s="122" t="s">
        <v>442</v>
      </c>
      <c r="J132" s="114" t="s">
        <v>67</v>
      </c>
      <c r="K132" s="114" t="s">
        <v>1091</v>
      </c>
      <c r="L132" s="114" t="s">
        <v>718</v>
      </c>
      <c r="M132" s="114">
        <v>0</v>
      </c>
      <c r="N132" s="116">
        <v>0</v>
      </c>
    </row>
    <row r="133" spans="2:14" x14ac:dyDescent="0.3">
      <c r="B133" s="117">
        <v>123</v>
      </c>
      <c r="C133" s="114">
        <v>16</v>
      </c>
      <c r="D133" s="114" t="s">
        <v>218</v>
      </c>
      <c r="E133" s="114" t="s">
        <v>793</v>
      </c>
      <c r="F133" s="115">
        <v>4.0625000000000001E-2</v>
      </c>
      <c r="G133" s="114" t="s">
        <v>795</v>
      </c>
      <c r="H133" s="114">
        <v>51</v>
      </c>
      <c r="I133" s="122" t="s">
        <v>869</v>
      </c>
      <c r="J133" s="114" t="s">
        <v>4</v>
      </c>
      <c r="K133" s="114" t="s">
        <v>1092</v>
      </c>
      <c r="L133" s="114" t="s">
        <v>717</v>
      </c>
      <c r="M133" s="114">
        <v>-327.51</v>
      </c>
      <c r="N133" s="116" t="s">
        <v>782</v>
      </c>
    </row>
    <row r="134" spans="2:14" x14ac:dyDescent="0.3">
      <c r="B134" s="117">
        <v>124</v>
      </c>
      <c r="C134" s="114">
        <v>16</v>
      </c>
      <c r="D134" s="114" t="s">
        <v>220</v>
      </c>
      <c r="E134" s="114" t="s">
        <v>792</v>
      </c>
      <c r="F134" s="115">
        <v>4.7152777777777773E-2</v>
      </c>
      <c r="G134" s="114" t="s">
        <v>796</v>
      </c>
      <c r="H134" s="114">
        <v>69</v>
      </c>
      <c r="I134" s="122" t="s">
        <v>870</v>
      </c>
      <c r="J134" s="114" t="s">
        <v>67</v>
      </c>
      <c r="K134" s="114" t="s">
        <v>1093</v>
      </c>
      <c r="L134" s="114" t="s">
        <v>716</v>
      </c>
      <c r="M134" s="114">
        <v>0</v>
      </c>
      <c r="N134" s="116">
        <v>0.05</v>
      </c>
    </row>
    <row r="135" spans="2:14" x14ac:dyDescent="0.3">
      <c r="B135" s="117">
        <v>125</v>
      </c>
      <c r="C135" s="114">
        <v>16</v>
      </c>
      <c r="D135" s="114" t="s">
        <v>222</v>
      </c>
      <c r="E135" s="114" t="s">
        <v>791</v>
      </c>
      <c r="F135" s="115">
        <v>5.0729166666666665E-2</v>
      </c>
      <c r="G135" s="114" t="s">
        <v>857</v>
      </c>
      <c r="H135" s="114">
        <v>87</v>
      </c>
      <c r="I135" s="122" t="s">
        <v>951</v>
      </c>
      <c r="J135" s="114" t="s">
        <v>3</v>
      </c>
      <c r="K135" s="114" t="s">
        <v>1094</v>
      </c>
      <c r="L135" s="114" t="s">
        <v>717</v>
      </c>
      <c r="M135" s="114">
        <v>318.67</v>
      </c>
      <c r="N135" s="116">
        <v>982.34</v>
      </c>
    </row>
    <row r="136" spans="2:14" x14ac:dyDescent="0.3">
      <c r="B136" s="117">
        <v>126</v>
      </c>
      <c r="C136" s="114">
        <v>16</v>
      </c>
      <c r="D136" s="114" t="s">
        <v>217</v>
      </c>
      <c r="E136" s="114" t="s">
        <v>790</v>
      </c>
      <c r="F136" s="115">
        <v>4.7673611111111104E-2</v>
      </c>
      <c r="G136" s="114" t="s">
        <v>338</v>
      </c>
      <c r="H136" s="114">
        <v>78</v>
      </c>
      <c r="I136" s="122" t="s">
        <v>872</v>
      </c>
      <c r="J136" s="114" t="s">
        <v>4</v>
      </c>
      <c r="K136" s="114" t="s">
        <v>1095</v>
      </c>
      <c r="L136" s="114" t="s">
        <v>717</v>
      </c>
      <c r="M136" s="114">
        <v>-17.68</v>
      </c>
      <c r="N136" s="116">
        <v>-26.14</v>
      </c>
    </row>
    <row r="137" spans="2:14" x14ac:dyDescent="0.3">
      <c r="B137" s="117">
        <v>127</v>
      </c>
      <c r="C137" s="114">
        <v>16</v>
      </c>
      <c r="D137" s="114" t="s">
        <v>787</v>
      </c>
      <c r="E137" s="114" t="s">
        <v>789</v>
      </c>
      <c r="F137" s="115">
        <v>4.9212962962962958E-2</v>
      </c>
      <c r="G137" s="114" t="s">
        <v>305</v>
      </c>
      <c r="H137" s="114">
        <v>89</v>
      </c>
      <c r="I137" s="122" t="s">
        <v>873</v>
      </c>
      <c r="J137" s="114" t="s">
        <v>67</v>
      </c>
      <c r="K137" s="114" t="s">
        <v>1096</v>
      </c>
      <c r="L137" s="114" t="s">
        <v>718</v>
      </c>
      <c r="M137" s="114">
        <v>0</v>
      </c>
      <c r="N137" s="116">
        <v>0</v>
      </c>
    </row>
    <row r="138" spans="2:14" x14ac:dyDescent="0.3">
      <c r="B138" s="117">
        <v>128</v>
      </c>
      <c r="C138" s="114">
        <v>16</v>
      </c>
      <c r="D138" s="114" t="s">
        <v>216</v>
      </c>
      <c r="E138" s="114" t="s">
        <v>788</v>
      </c>
      <c r="F138" s="115">
        <v>4.311342592592593E-2</v>
      </c>
      <c r="G138" s="114" t="s">
        <v>798</v>
      </c>
      <c r="H138" s="114">
        <v>66</v>
      </c>
      <c r="I138" s="122" t="s">
        <v>874</v>
      </c>
      <c r="J138" s="114" t="s">
        <v>4</v>
      </c>
      <c r="K138" s="114" t="s">
        <v>1097</v>
      </c>
      <c r="L138" s="114" t="s">
        <v>717</v>
      </c>
      <c r="M138" s="114" t="s">
        <v>1216</v>
      </c>
      <c r="N138" s="116">
        <v>-300</v>
      </c>
    </row>
    <row r="139" spans="2:14" x14ac:dyDescent="0.3">
      <c r="B139" s="117">
        <v>129</v>
      </c>
      <c r="C139" s="114">
        <v>17</v>
      </c>
      <c r="D139" s="114" t="s">
        <v>216</v>
      </c>
      <c r="E139" s="114" t="s">
        <v>785</v>
      </c>
      <c r="F139" s="115">
        <v>4.0185185185185185E-2</v>
      </c>
      <c r="G139" s="114" t="s">
        <v>858</v>
      </c>
      <c r="H139" s="114">
        <v>56</v>
      </c>
      <c r="I139" s="122" t="s">
        <v>952</v>
      </c>
      <c r="J139" s="114" t="s">
        <v>3</v>
      </c>
      <c r="K139" s="114" t="s">
        <v>1098</v>
      </c>
      <c r="L139" s="114" t="s">
        <v>718</v>
      </c>
      <c r="M139" s="114" t="s">
        <v>749</v>
      </c>
      <c r="N139" s="116">
        <v>27.57</v>
      </c>
    </row>
    <row r="140" spans="2:14" x14ac:dyDescent="0.3">
      <c r="B140" s="117">
        <v>130</v>
      </c>
      <c r="C140" s="114">
        <v>17</v>
      </c>
      <c r="D140" s="114" t="s">
        <v>788</v>
      </c>
      <c r="E140" s="114" t="s">
        <v>787</v>
      </c>
      <c r="F140" s="115">
        <v>4.3530092592592599E-2</v>
      </c>
      <c r="G140" s="114" t="s">
        <v>353</v>
      </c>
      <c r="H140" s="114">
        <v>56</v>
      </c>
      <c r="I140" s="122" t="s">
        <v>875</v>
      </c>
      <c r="J140" s="114" t="s">
        <v>4</v>
      </c>
      <c r="K140" s="114" t="s">
        <v>1099</v>
      </c>
      <c r="L140" s="114" t="s">
        <v>717</v>
      </c>
      <c r="M140" s="114">
        <v>-300</v>
      </c>
      <c r="N140" s="116" t="s">
        <v>779</v>
      </c>
    </row>
    <row r="141" spans="2:14" x14ac:dyDescent="0.3">
      <c r="B141" s="117">
        <v>131</v>
      </c>
      <c r="C141" s="114">
        <v>17</v>
      </c>
      <c r="D141" s="114" t="s">
        <v>789</v>
      </c>
      <c r="E141" s="114" t="s">
        <v>217</v>
      </c>
      <c r="F141" s="115">
        <v>3.8032407407407411E-2</v>
      </c>
      <c r="G141" s="114" t="s">
        <v>799</v>
      </c>
      <c r="H141" s="114">
        <v>53</v>
      </c>
      <c r="I141" s="122" t="s">
        <v>876</v>
      </c>
      <c r="J141" s="114" t="s">
        <v>67</v>
      </c>
      <c r="K141" s="114" t="s">
        <v>1100</v>
      </c>
      <c r="L141" s="114" t="s">
        <v>716</v>
      </c>
      <c r="M141" s="114">
        <v>0</v>
      </c>
      <c r="N141" s="116">
        <v>0</v>
      </c>
    </row>
    <row r="142" spans="2:14" x14ac:dyDescent="0.3">
      <c r="B142" s="117">
        <v>132</v>
      </c>
      <c r="C142" s="114">
        <v>17</v>
      </c>
      <c r="D142" s="114" t="s">
        <v>790</v>
      </c>
      <c r="E142" s="114" t="s">
        <v>222</v>
      </c>
      <c r="F142" s="115">
        <v>4.0902777777777781E-2</v>
      </c>
      <c r="G142" s="114" t="s">
        <v>340</v>
      </c>
      <c r="H142" s="114">
        <v>54</v>
      </c>
      <c r="I142" s="122" t="s">
        <v>877</v>
      </c>
      <c r="J142" s="114" t="s">
        <v>67</v>
      </c>
      <c r="K142" s="114" t="s">
        <v>1101</v>
      </c>
      <c r="L142" s="114" t="s">
        <v>718</v>
      </c>
      <c r="M142" s="114">
        <v>0</v>
      </c>
      <c r="N142" s="116">
        <v>0</v>
      </c>
    </row>
    <row r="143" spans="2:14" x14ac:dyDescent="0.3">
      <c r="B143" s="117">
        <v>133</v>
      </c>
      <c r="C143" s="114">
        <v>17</v>
      </c>
      <c r="D143" s="114" t="s">
        <v>791</v>
      </c>
      <c r="E143" s="114" t="s">
        <v>220</v>
      </c>
      <c r="F143" s="115">
        <v>4.6458333333333331E-2</v>
      </c>
      <c r="G143" s="114" t="s">
        <v>800</v>
      </c>
      <c r="H143" s="114">
        <v>74</v>
      </c>
      <c r="I143" s="122" t="s">
        <v>878</v>
      </c>
      <c r="J143" s="114" t="s">
        <v>67</v>
      </c>
      <c r="K143" s="114" t="s">
        <v>1102</v>
      </c>
      <c r="L143" s="114" t="s">
        <v>716</v>
      </c>
      <c r="M143" s="114">
        <v>0</v>
      </c>
      <c r="N143" s="116">
        <v>0</v>
      </c>
    </row>
    <row r="144" spans="2:14" x14ac:dyDescent="0.3">
      <c r="B144" s="117">
        <v>134</v>
      </c>
      <c r="C144" s="114">
        <v>17</v>
      </c>
      <c r="D144" s="114" t="s">
        <v>792</v>
      </c>
      <c r="E144" s="114" t="s">
        <v>218</v>
      </c>
      <c r="F144" s="115">
        <v>4.868055555555556E-2</v>
      </c>
      <c r="G144" s="114" t="s">
        <v>338</v>
      </c>
      <c r="H144" s="114">
        <v>70</v>
      </c>
      <c r="I144" s="122" t="s">
        <v>879</v>
      </c>
      <c r="J144" s="114" t="s">
        <v>3</v>
      </c>
      <c r="K144" s="114" t="s">
        <v>1103</v>
      </c>
      <c r="L144" s="114" t="s">
        <v>718</v>
      </c>
      <c r="M144" s="114" t="s">
        <v>1217</v>
      </c>
      <c r="N144" s="116">
        <v>4.83</v>
      </c>
    </row>
    <row r="145" spans="2:14" x14ac:dyDescent="0.3">
      <c r="B145" s="117">
        <v>135</v>
      </c>
      <c r="C145" s="114">
        <v>17</v>
      </c>
      <c r="D145" s="114" t="s">
        <v>793</v>
      </c>
      <c r="E145" s="114" t="s">
        <v>786</v>
      </c>
      <c r="F145" s="115">
        <v>3.4155092592592591E-2</v>
      </c>
      <c r="G145" s="114" t="s">
        <v>801</v>
      </c>
      <c r="H145" s="114">
        <v>45</v>
      </c>
      <c r="I145" s="122" t="s">
        <v>880</v>
      </c>
      <c r="J145" s="114" t="s">
        <v>67</v>
      </c>
      <c r="K145" s="114" t="s">
        <v>1104</v>
      </c>
      <c r="L145" s="114" t="s">
        <v>715</v>
      </c>
      <c r="M145" s="114">
        <v>0</v>
      </c>
      <c r="N145" s="116">
        <v>0</v>
      </c>
    </row>
    <row r="146" spans="2:14" x14ac:dyDescent="0.3">
      <c r="B146" s="117">
        <v>136</v>
      </c>
      <c r="C146" s="114">
        <v>17</v>
      </c>
      <c r="D146" s="114" t="s">
        <v>794</v>
      </c>
      <c r="E146" s="114" t="s">
        <v>215</v>
      </c>
      <c r="F146" s="115">
        <v>4.7094907407407405E-2</v>
      </c>
      <c r="G146" s="114" t="s">
        <v>802</v>
      </c>
      <c r="H146" s="114">
        <v>68</v>
      </c>
      <c r="I146" s="122" t="s">
        <v>953</v>
      </c>
      <c r="J146" s="114" t="s">
        <v>67</v>
      </c>
      <c r="K146" s="114" t="s">
        <v>1105</v>
      </c>
      <c r="L146" s="114" t="s">
        <v>718</v>
      </c>
      <c r="M146" s="114">
        <v>0</v>
      </c>
      <c r="N146" s="116">
        <v>0</v>
      </c>
    </row>
    <row r="147" spans="2:14" x14ac:dyDescent="0.3">
      <c r="B147" s="117">
        <v>137</v>
      </c>
      <c r="C147" s="114">
        <v>18</v>
      </c>
      <c r="D147" s="114" t="s">
        <v>785</v>
      </c>
      <c r="E147" s="114" t="s">
        <v>794</v>
      </c>
      <c r="F147" s="115">
        <v>3.3483796296296296E-2</v>
      </c>
      <c r="G147" s="114" t="s">
        <v>358</v>
      </c>
      <c r="H147" s="114">
        <v>37</v>
      </c>
      <c r="I147" s="122" t="s">
        <v>896</v>
      </c>
      <c r="J147" s="114" t="s">
        <v>67</v>
      </c>
      <c r="K147" s="114" t="s">
        <v>1106</v>
      </c>
      <c r="L147" s="114" t="s">
        <v>715</v>
      </c>
      <c r="M147" s="114">
        <v>0</v>
      </c>
      <c r="N147" s="116">
        <v>0</v>
      </c>
    </row>
    <row r="148" spans="2:14" x14ac:dyDescent="0.3">
      <c r="B148" s="117">
        <v>138</v>
      </c>
      <c r="C148" s="114">
        <v>18</v>
      </c>
      <c r="D148" s="114" t="s">
        <v>215</v>
      </c>
      <c r="E148" s="114" t="s">
        <v>793</v>
      </c>
      <c r="F148" s="115">
        <v>4.6597222222222227E-2</v>
      </c>
      <c r="G148" s="114" t="s">
        <v>803</v>
      </c>
      <c r="H148" s="114">
        <v>70</v>
      </c>
      <c r="I148" s="122" t="s">
        <v>883</v>
      </c>
      <c r="J148" s="114" t="s">
        <v>3</v>
      </c>
      <c r="K148" s="114" t="s">
        <v>1107</v>
      </c>
      <c r="L148" s="114" t="s">
        <v>717</v>
      </c>
      <c r="M148" s="114" t="s">
        <v>1218</v>
      </c>
      <c r="N148" s="116">
        <v>988.56</v>
      </c>
    </row>
    <row r="149" spans="2:14" x14ac:dyDescent="0.3">
      <c r="B149" s="117">
        <v>139</v>
      </c>
      <c r="C149" s="114">
        <v>18</v>
      </c>
      <c r="D149" s="114" t="s">
        <v>786</v>
      </c>
      <c r="E149" s="114" t="s">
        <v>792</v>
      </c>
      <c r="F149" s="115">
        <v>4.1967592592592591E-2</v>
      </c>
      <c r="G149" s="114" t="s">
        <v>859</v>
      </c>
      <c r="H149" s="114">
        <v>57</v>
      </c>
      <c r="I149" s="122" t="s">
        <v>954</v>
      </c>
      <c r="J149" s="114" t="s">
        <v>67</v>
      </c>
      <c r="K149" s="114" t="s">
        <v>1108</v>
      </c>
      <c r="L149" s="114" t="s">
        <v>716</v>
      </c>
      <c r="M149" s="114">
        <v>0</v>
      </c>
      <c r="N149" s="116">
        <v>0.05</v>
      </c>
    </row>
    <row r="150" spans="2:14" x14ac:dyDescent="0.3">
      <c r="B150" s="117">
        <v>140</v>
      </c>
      <c r="C150" s="114">
        <v>18</v>
      </c>
      <c r="D150" s="114" t="s">
        <v>218</v>
      </c>
      <c r="E150" s="114" t="s">
        <v>791</v>
      </c>
      <c r="F150" s="115">
        <v>4.0231481481481479E-2</v>
      </c>
      <c r="G150" s="114" t="s">
        <v>318</v>
      </c>
      <c r="H150" s="114">
        <v>43</v>
      </c>
      <c r="I150" s="122" t="s">
        <v>423</v>
      </c>
      <c r="J150" s="114" t="s">
        <v>4</v>
      </c>
      <c r="K150" s="114" t="s">
        <v>1109</v>
      </c>
      <c r="L150" s="114" t="s">
        <v>1210</v>
      </c>
      <c r="M150" s="114">
        <v>1.48</v>
      </c>
      <c r="N150" s="116">
        <v>0.03</v>
      </c>
    </row>
    <row r="151" spans="2:14" x14ac:dyDescent="0.3">
      <c r="B151" s="117">
        <v>141</v>
      </c>
      <c r="C151" s="114">
        <v>18</v>
      </c>
      <c r="D151" s="114" t="s">
        <v>220</v>
      </c>
      <c r="E151" s="114" t="s">
        <v>790</v>
      </c>
      <c r="F151" s="115">
        <v>4.3634259259259262E-2</v>
      </c>
      <c r="G151" s="114" t="s">
        <v>262</v>
      </c>
      <c r="H151" s="114">
        <v>51</v>
      </c>
      <c r="I151" s="122" t="s">
        <v>886</v>
      </c>
      <c r="J151" s="114" t="s">
        <v>4</v>
      </c>
      <c r="K151" s="114" t="s">
        <v>1110</v>
      </c>
      <c r="L151" s="114" t="s">
        <v>717</v>
      </c>
      <c r="M151" s="114">
        <v>-12.24</v>
      </c>
      <c r="N151" s="116">
        <v>-11.99</v>
      </c>
    </row>
    <row r="152" spans="2:14" x14ac:dyDescent="0.3">
      <c r="B152" s="117">
        <v>142</v>
      </c>
      <c r="C152" s="114">
        <v>18</v>
      </c>
      <c r="D152" s="114" t="s">
        <v>222</v>
      </c>
      <c r="E152" s="114" t="s">
        <v>789</v>
      </c>
      <c r="F152" s="115">
        <v>3.9722222222222221E-2</v>
      </c>
      <c r="G152" s="114" t="s">
        <v>331</v>
      </c>
      <c r="H152" s="114">
        <v>49</v>
      </c>
      <c r="I152" s="122" t="s">
        <v>437</v>
      </c>
      <c r="J152" s="114" t="s">
        <v>3</v>
      </c>
      <c r="K152" s="114" t="s">
        <v>1111</v>
      </c>
      <c r="L152" s="114" t="s">
        <v>722</v>
      </c>
      <c r="M152" s="114">
        <v>1.69</v>
      </c>
      <c r="N152" s="116">
        <v>-5.08</v>
      </c>
    </row>
    <row r="153" spans="2:14" x14ac:dyDescent="0.3">
      <c r="B153" s="117">
        <v>143</v>
      </c>
      <c r="C153" s="114">
        <v>18</v>
      </c>
      <c r="D153" s="114" t="s">
        <v>217</v>
      </c>
      <c r="E153" s="114" t="s">
        <v>788</v>
      </c>
      <c r="F153" s="115">
        <v>3.9837962962962964E-2</v>
      </c>
      <c r="G153" s="114" t="s">
        <v>806</v>
      </c>
      <c r="H153" s="114">
        <v>58</v>
      </c>
      <c r="I153" s="122" t="s">
        <v>887</v>
      </c>
      <c r="J153" s="114" t="s">
        <v>67</v>
      </c>
      <c r="K153" s="114" t="s">
        <v>1112</v>
      </c>
      <c r="L153" s="114" t="s">
        <v>716</v>
      </c>
      <c r="M153" s="114">
        <v>0</v>
      </c>
      <c r="N153" s="116">
        <v>-0.01</v>
      </c>
    </row>
    <row r="154" spans="2:14" x14ac:dyDescent="0.3">
      <c r="B154" s="117">
        <v>144</v>
      </c>
      <c r="C154" s="114">
        <v>18</v>
      </c>
      <c r="D154" s="114" t="s">
        <v>787</v>
      </c>
      <c r="E154" s="114" t="s">
        <v>216</v>
      </c>
      <c r="F154" s="115">
        <v>2.97337962962963E-2</v>
      </c>
      <c r="G154" s="114" t="s">
        <v>807</v>
      </c>
      <c r="H154" s="114">
        <v>46</v>
      </c>
      <c r="I154" s="122" t="s">
        <v>955</v>
      </c>
      <c r="J154" s="114" t="s">
        <v>3</v>
      </c>
      <c r="K154" s="114" t="s">
        <v>1113</v>
      </c>
      <c r="L154" s="114" t="s">
        <v>718</v>
      </c>
      <c r="M154" s="114" t="s">
        <v>1219</v>
      </c>
      <c r="N154" s="116">
        <v>7.49</v>
      </c>
    </row>
    <row r="155" spans="2:14" x14ac:dyDescent="0.3">
      <c r="B155" s="117">
        <v>145</v>
      </c>
      <c r="C155" s="114">
        <v>19</v>
      </c>
      <c r="D155" s="114" t="s">
        <v>787</v>
      </c>
      <c r="E155" s="114" t="s">
        <v>785</v>
      </c>
      <c r="F155" s="115">
        <v>3.9710648148148148E-2</v>
      </c>
      <c r="G155" s="114" t="s">
        <v>860</v>
      </c>
      <c r="H155" s="114">
        <v>59</v>
      </c>
      <c r="I155" s="122" t="s">
        <v>956</v>
      </c>
      <c r="J155" s="114" t="s">
        <v>3</v>
      </c>
      <c r="K155" s="114" t="s">
        <v>1114</v>
      </c>
      <c r="L155" s="114" t="s">
        <v>717</v>
      </c>
      <c r="M155" s="114" t="s">
        <v>1220</v>
      </c>
      <c r="N155" s="116">
        <v>21.69</v>
      </c>
    </row>
    <row r="156" spans="2:14" x14ac:dyDescent="0.3">
      <c r="B156" s="117">
        <v>146</v>
      </c>
      <c r="C156" s="114">
        <v>19</v>
      </c>
      <c r="D156" s="114" t="s">
        <v>216</v>
      </c>
      <c r="E156" s="114" t="s">
        <v>217</v>
      </c>
      <c r="F156" s="115">
        <v>3.4282407407407407E-2</v>
      </c>
      <c r="G156" s="114" t="s">
        <v>809</v>
      </c>
      <c r="H156" s="114">
        <v>56</v>
      </c>
      <c r="I156" s="122" t="s">
        <v>890</v>
      </c>
      <c r="J156" s="114" t="s">
        <v>67</v>
      </c>
      <c r="K156" s="114" t="s">
        <v>1115</v>
      </c>
      <c r="L156" s="114" t="s">
        <v>716</v>
      </c>
      <c r="M156" s="114">
        <v>0.03</v>
      </c>
      <c r="N156" s="116">
        <v>0</v>
      </c>
    </row>
    <row r="157" spans="2:14" x14ac:dyDescent="0.3">
      <c r="B157" s="117">
        <v>147</v>
      </c>
      <c r="C157" s="114">
        <v>19</v>
      </c>
      <c r="D157" s="114" t="s">
        <v>788</v>
      </c>
      <c r="E157" s="114" t="s">
        <v>222</v>
      </c>
      <c r="F157" s="115">
        <v>3.3055555555555553E-2</v>
      </c>
      <c r="G157" s="114" t="s">
        <v>810</v>
      </c>
      <c r="H157" s="114">
        <v>47</v>
      </c>
      <c r="I157" s="122" t="s">
        <v>891</v>
      </c>
      <c r="J157" s="114" t="s">
        <v>67</v>
      </c>
      <c r="K157" s="114" t="s">
        <v>1116</v>
      </c>
      <c r="L157" s="114" t="s">
        <v>716</v>
      </c>
      <c r="M157" s="114">
        <v>0.03</v>
      </c>
      <c r="N157" s="116">
        <v>0</v>
      </c>
    </row>
    <row r="158" spans="2:14" x14ac:dyDescent="0.3">
      <c r="B158" s="117">
        <v>148</v>
      </c>
      <c r="C158" s="114">
        <v>19</v>
      </c>
      <c r="D158" s="114" t="s">
        <v>789</v>
      </c>
      <c r="E158" s="114" t="s">
        <v>220</v>
      </c>
      <c r="F158" s="115">
        <v>4.7476851851851853E-2</v>
      </c>
      <c r="G158" s="114" t="s">
        <v>861</v>
      </c>
      <c r="H158" s="114">
        <v>76</v>
      </c>
      <c r="I158" s="122" t="s">
        <v>957</v>
      </c>
      <c r="J158" s="114" t="s">
        <v>67</v>
      </c>
      <c r="K158" s="114" t="s">
        <v>1117</v>
      </c>
      <c r="L158" s="114" t="s">
        <v>716</v>
      </c>
      <c r="M158" s="114">
        <v>0</v>
      </c>
      <c r="N158" s="116">
        <v>0</v>
      </c>
    </row>
    <row r="159" spans="2:14" x14ac:dyDescent="0.3">
      <c r="B159" s="117">
        <v>149</v>
      </c>
      <c r="C159" s="114">
        <v>19</v>
      </c>
      <c r="D159" s="114" t="s">
        <v>790</v>
      </c>
      <c r="E159" s="114" t="s">
        <v>218</v>
      </c>
      <c r="F159" s="115">
        <v>3.0185185185185186E-2</v>
      </c>
      <c r="G159" s="114" t="s">
        <v>291</v>
      </c>
      <c r="H159" s="114">
        <v>22</v>
      </c>
      <c r="I159" s="122" t="s">
        <v>394</v>
      </c>
      <c r="J159" s="114" t="s">
        <v>3</v>
      </c>
      <c r="K159" s="114" t="s">
        <v>1118</v>
      </c>
      <c r="L159" s="114" t="s">
        <v>717</v>
      </c>
      <c r="M159" s="114" t="s">
        <v>752</v>
      </c>
      <c r="N159" s="116">
        <v>28.76</v>
      </c>
    </row>
    <row r="160" spans="2:14" x14ac:dyDescent="0.3">
      <c r="B160" s="117">
        <v>150</v>
      </c>
      <c r="C160" s="114">
        <v>19</v>
      </c>
      <c r="D160" s="114" t="s">
        <v>791</v>
      </c>
      <c r="E160" s="114" t="s">
        <v>786</v>
      </c>
      <c r="F160" s="115">
        <v>3.4976851851851849E-2</v>
      </c>
      <c r="G160" s="114" t="s">
        <v>811</v>
      </c>
      <c r="H160" s="114">
        <v>48</v>
      </c>
      <c r="I160" s="122" t="s">
        <v>892</v>
      </c>
      <c r="J160" s="114" t="s">
        <v>67</v>
      </c>
      <c r="K160" s="114" t="s">
        <v>1119</v>
      </c>
      <c r="L160" s="114" t="s">
        <v>718</v>
      </c>
      <c r="M160" s="114">
        <v>0.22</v>
      </c>
      <c r="N160" s="116">
        <v>0</v>
      </c>
    </row>
    <row r="161" spans="2:14" x14ac:dyDescent="0.3">
      <c r="B161" s="117">
        <v>151</v>
      </c>
      <c r="C161" s="114">
        <v>19</v>
      </c>
      <c r="D161" s="114" t="s">
        <v>792</v>
      </c>
      <c r="E161" s="114" t="s">
        <v>215</v>
      </c>
      <c r="F161" s="115">
        <v>1.7025462962962961E-2</v>
      </c>
      <c r="G161" s="114" t="s">
        <v>862</v>
      </c>
      <c r="H161" s="114">
        <v>21</v>
      </c>
      <c r="I161" s="122" t="s">
        <v>958</v>
      </c>
      <c r="J161" s="114" t="s">
        <v>67</v>
      </c>
      <c r="K161" s="114" t="s">
        <v>1120</v>
      </c>
      <c r="L161" s="114" t="s">
        <v>715</v>
      </c>
      <c r="M161" s="114">
        <v>-0.05</v>
      </c>
      <c r="N161" s="116">
        <v>0</v>
      </c>
    </row>
    <row r="162" spans="2:14" x14ac:dyDescent="0.3">
      <c r="B162" s="117">
        <v>152</v>
      </c>
      <c r="C162" s="114">
        <v>19</v>
      </c>
      <c r="D162" s="114" t="s">
        <v>793</v>
      </c>
      <c r="E162" s="114" t="s">
        <v>794</v>
      </c>
      <c r="F162" s="115">
        <v>4.1192129629629634E-2</v>
      </c>
      <c r="G162" s="114" t="s">
        <v>813</v>
      </c>
      <c r="H162" s="114">
        <v>49</v>
      </c>
      <c r="I162" s="122" t="s">
        <v>894</v>
      </c>
      <c r="J162" s="114" t="s">
        <v>3</v>
      </c>
      <c r="K162" s="114" t="s">
        <v>1121</v>
      </c>
      <c r="L162" s="114" t="s">
        <v>717</v>
      </c>
      <c r="M162" s="114">
        <v>988.67</v>
      </c>
      <c r="N162" s="116">
        <v>21.41</v>
      </c>
    </row>
    <row r="163" spans="2:14" x14ac:dyDescent="0.3">
      <c r="B163" s="117">
        <v>153</v>
      </c>
      <c r="C163" s="114">
        <v>20</v>
      </c>
      <c r="D163" s="114" t="s">
        <v>785</v>
      </c>
      <c r="E163" s="114" t="s">
        <v>793</v>
      </c>
      <c r="F163" s="115">
        <v>4.0347222222222222E-2</v>
      </c>
      <c r="G163" s="114" t="s">
        <v>814</v>
      </c>
      <c r="H163" s="114">
        <v>64</v>
      </c>
      <c r="I163" s="122" t="s">
        <v>895</v>
      </c>
      <c r="J163" s="114" t="s">
        <v>4</v>
      </c>
      <c r="K163" s="114" t="s">
        <v>1122</v>
      </c>
      <c r="L163" s="114" t="s">
        <v>718</v>
      </c>
      <c r="M163" s="114">
        <v>-18.3</v>
      </c>
      <c r="N163" s="116">
        <v>-988.75</v>
      </c>
    </row>
    <row r="164" spans="2:14" x14ac:dyDescent="0.3">
      <c r="B164" s="117">
        <v>154</v>
      </c>
      <c r="C164" s="114">
        <v>20</v>
      </c>
      <c r="D164" s="114" t="s">
        <v>794</v>
      </c>
      <c r="E164" s="114" t="s">
        <v>792</v>
      </c>
      <c r="F164" s="115">
        <v>3.9606481481481479E-2</v>
      </c>
      <c r="G164" s="114" t="s">
        <v>338</v>
      </c>
      <c r="H164" s="114">
        <v>50</v>
      </c>
      <c r="I164" s="122" t="s">
        <v>872</v>
      </c>
      <c r="J164" s="114" t="s">
        <v>67</v>
      </c>
      <c r="K164" s="114" t="s">
        <v>1123</v>
      </c>
      <c r="L164" s="114" t="s">
        <v>716</v>
      </c>
      <c r="M164" s="114">
        <v>0</v>
      </c>
      <c r="N164" s="116">
        <v>0.05</v>
      </c>
    </row>
    <row r="165" spans="2:14" x14ac:dyDescent="0.3">
      <c r="B165" s="117">
        <v>155</v>
      </c>
      <c r="C165" s="114">
        <v>20</v>
      </c>
      <c r="D165" s="114" t="s">
        <v>215</v>
      </c>
      <c r="E165" s="114" t="s">
        <v>791</v>
      </c>
      <c r="F165" s="115">
        <v>4.9421296296296297E-2</v>
      </c>
      <c r="G165" s="114" t="s">
        <v>358</v>
      </c>
      <c r="H165" s="114">
        <v>77</v>
      </c>
      <c r="I165" s="122" t="s">
        <v>959</v>
      </c>
      <c r="J165" s="114" t="s">
        <v>3</v>
      </c>
      <c r="K165" s="114" t="s">
        <v>1124</v>
      </c>
      <c r="L165" s="114" t="s">
        <v>717</v>
      </c>
      <c r="M165" s="114" t="s">
        <v>1221</v>
      </c>
      <c r="N165" s="116">
        <v>974.52</v>
      </c>
    </row>
    <row r="166" spans="2:14" x14ac:dyDescent="0.3">
      <c r="B166" s="117">
        <v>156</v>
      </c>
      <c r="C166" s="114">
        <v>20</v>
      </c>
      <c r="D166" s="114" t="s">
        <v>786</v>
      </c>
      <c r="E166" s="114" t="s">
        <v>790</v>
      </c>
      <c r="F166" s="115">
        <v>4.2395833333333334E-2</v>
      </c>
      <c r="G166" s="114" t="s">
        <v>815</v>
      </c>
      <c r="H166" s="114">
        <v>43</v>
      </c>
      <c r="I166" s="122" t="s">
        <v>897</v>
      </c>
      <c r="J166" s="114" t="s">
        <v>4</v>
      </c>
      <c r="K166" s="114" t="s">
        <v>1125</v>
      </c>
      <c r="L166" s="114" t="s">
        <v>717</v>
      </c>
      <c r="M166" s="114" t="s">
        <v>734</v>
      </c>
      <c r="N166" s="116">
        <v>-298.81</v>
      </c>
    </row>
    <row r="167" spans="2:14" x14ac:dyDescent="0.3">
      <c r="B167" s="117">
        <v>157</v>
      </c>
      <c r="C167" s="114">
        <v>20</v>
      </c>
      <c r="D167" s="114" t="s">
        <v>218</v>
      </c>
      <c r="E167" s="114" t="s">
        <v>789</v>
      </c>
      <c r="F167" s="115">
        <v>4.3946759259259255E-2</v>
      </c>
      <c r="G167" s="114" t="s">
        <v>816</v>
      </c>
      <c r="H167" s="114">
        <v>62</v>
      </c>
      <c r="I167" s="122" t="s">
        <v>898</v>
      </c>
      <c r="J167" s="114" t="s">
        <v>3</v>
      </c>
      <c r="K167" s="114" t="s">
        <v>1126</v>
      </c>
      <c r="L167" s="114" t="s">
        <v>717</v>
      </c>
      <c r="M167" s="114">
        <v>14.33</v>
      </c>
      <c r="N167" s="116">
        <v>97.89</v>
      </c>
    </row>
    <row r="168" spans="2:14" x14ac:dyDescent="0.3">
      <c r="B168" s="117">
        <v>158</v>
      </c>
      <c r="C168" s="114">
        <v>20</v>
      </c>
      <c r="D168" s="114" t="s">
        <v>220</v>
      </c>
      <c r="E168" s="114" t="s">
        <v>788</v>
      </c>
      <c r="F168" s="115">
        <v>2.9247685185185186E-2</v>
      </c>
      <c r="G168" s="114" t="s">
        <v>811</v>
      </c>
      <c r="H168" s="114">
        <v>31</v>
      </c>
      <c r="I168" s="122" t="s">
        <v>892</v>
      </c>
      <c r="J168" s="114" t="s">
        <v>67</v>
      </c>
      <c r="K168" s="114" t="s">
        <v>1127</v>
      </c>
      <c r="L168" s="114" t="s">
        <v>715</v>
      </c>
      <c r="M168" s="114">
        <v>0</v>
      </c>
      <c r="N168" s="116">
        <v>0</v>
      </c>
    </row>
    <row r="169" spans="2:14" x14ac:dyDescent="0.3">
      <c r="B169" s="117">
        <v>159</v>
      </c>
      <c r="C169" s="114">
        <v>20</v>
      </c>
      <c r="D169" s="114" t="s">
        <v>222</v>
      </c>
      <c r="E169" s="114" t="s">
        <v>216</v>
      </c>
      <c r="F169" s="115">
        <v>4.3576388888888894E-2</v>
      </c>
      <c r="G169" s="114" t="s">
        <v>817</v>
      </c>
      <c r="H169" s="114">
        <v>64</v>
      </c>
      <c r="I169" s="122" t="s">
        <v>899</v>
      </c>
      <c r="J169" s="114" t="s">
        <v>3</v>
      </c>
      <c r="K169" s="114" t="s">
        <v>1128</v>
      </c>
      <c r="L169" s="114" t="s">
        <v>718</v>
      </c>
      <c r="M169" s="114" t="s">
        <v>1212</v>
      </c>
      <c r="N169" s="116" t="s">
        <v>1231</v>
      </c>
    </row>
    <row r="170" spans="2:14" x14ac:dyDescent="0.3">
      <c r="B170" s="117">
        <v>160</v>
      </c>
      <c r="C170" s="114">
        <v>20</v>
      </c>
      <c r="D170" s="114" t="s">
        <v>217</v>
      </c>
      <c r="E170" s="114" t="s">
        <v>787</v>
      </c>
      <c r="F170" s="115">
        <v>2.988425925925926E-2</v>
      </c>
      <c r="G170" s="114" t="s">
        <v>307</v>
      </c>
      <c r="H170" s="114">
        <v>39</v>
      </c>
      <c r="I170" s="122" t="s">
        <v>900</v>
      </c>
      <c r="J170" s="114" t="s">
        <v>67</v>
      </c>
      <c r="K170" s="114" t="s">
        <v>1129</v>
      </c>
      <c r="L170" s="114" t="s">
        <v>716</v>
      </c>
      <c r="M170" s="114">
        <v>0</v>
      </c>
      <c r="N170" s="116">
        <v>0</v>
      </c>
    </row>
    <row r="171" spans="2:14" x14ac:dyDescent="0.3">
      <c r="B171" s="117">
        <v>161</v>
      </c>
      <c r="C171" s="114">
        <v>21</v>
      </c>
      <c r="D171" s="114" t="s">
        <v>217</v>
      </c>
      <c r="E171" s="114" t="s">
        <v>785</v>
      </c>
      <c r="F171" s="115">
        <v>2.9571759259259259E-2</v>
      </c>
      <c r="G171" s="114" t="s">
        <v>818</v>
      </c>
      <c r="H171" s="114">
        <v>39</v>
      </c>
      <c r="I171" s="122" t="s">
        <v>901</v>
      </c>
      <c r="J171" s="114" t="s">
        <v>67</v>
      </c>
      <c r="K171" s="114" t="s">
        <v>1130</v>
      </c>
      <c r="L171" s="114" t="s">
        <v>718</v>
      </c>
      <c r="M171" s="114">
        <v>0.24</v>
      </c>
      <c r="N171" s="116">
        <v>0</v>
      </c>
    </row>
    <row r="172" spans="2:14" x14ac:dyDescent="0.3">
      <c r="B172" s="117">
        <v>162</v>
      </c>
      <c r="C172" s="114">
        <v>21</v>
      </c>
      <c r="D172" s="114" t="s">
        <v>787</v>
      </c>
      <c r="E172" s="114" t="s">
        <v>222</v>
      </c>
      <c r="F172" s="115">
        <v>3.259259259259259E-2</v>
      </c>
      <c r="G172" s="114" t="s">
        <v>815</v>
      </c>
      <c r="H172" s="114">
        <v>39</v>
      </c>
      <c r="I172" s="122" t="s">
        <v>897</v>
      </c>
      <c r="J172" s="114" t="s">
        <v>3</v>
      </c>
      <c r="K172" s="114" t="s">
        <v>1131</v>
      </c>
      <c r="L172" s="114" t="s">
        <v>717</v>
      </c>
      <c r="M172" s="114" t="s">
        <v>737</v>
      </c>
      <c r="N172" s="116">
        <v>41.21</v>
      </c>
    </row>
    <row r="173" spans="2:14" x14ac:dyDescent="0.3">
      <c r="B173" s="117">
        <v>163</v>
      </c>
      <c r="C173" s="114">
        <v>21</v>
      </c>
      <c r="D173" s="114" t="s">
        <v>216</v>
      </c>
      <c r="E173" s="114" t="s">
        <v>220</v>
      </c>
      <c r="F173" s="115">
        <v>4.1909722222222223E-2</v>
      </c>
      <c r="G173" s="114" t="s">
        <v>830</v>
      </c>
      <c r="H173" s="114">
        <v>56</v>
      </c>
      <c r="I173" s="122" t="s">
        <v>919</v>
      </c>
      <c r="J173" s="114" t="s">
        <v>3</v>
      </c>
      <c r="K173" s="114" t="s">
        <v>1132</v>
      </c>
      <c r="L173" s="114" t="s">
        <v>717</v>
      </c>
      <c r="M173" s="114" t="s">
        <v>729</v>
      </c>
      <c r="N173" s="116" t="s">
        <v>766</v>
      </c>
    </row>
    <row r="174" spans="2:14" x14ac:dyDescent="0.3">
      <c r="B174" s="117">
        <v>164</v>
      </c>
      <c r="C174" s="114">
        <v>21</v>
      </c>
      <c r="D174" s="114" t="s">
        <v>788</v>
      </c>
      <c r="E174" s="114" t="s">
        <v>218</v>
      </c>
      <c r="F174" s="115">
        <v>3.7939814814814815E-2</v>
      </c>
      <c r="G174" s="114" t="s">
        <v>863</v>
      </c>
      <c r="H174" s="114">
        <v>57</v>
      </c>
      <c r="I174" s="122" t="s">
        <v>960</v>
      </c>
      <c r="J174" s="114" t="s">
        <v>67</v>
      </c>
      <c r="K174" s="114" t="s">
        <v>1133</v>
      </c>
      <c r="L174" s="114" t="s">
        <v>716</v>
      </c>
      <c r="M174" s="114">
        <v>0</v>
      </c>
      <c r="N174" s="116">
        <v>0</v>
      </c>
    </row>
    <row r="175" spans="2:14" x14ac:dyDescent="0.3">
      <c r="B175" s="117">
        <v>165</v>
      </c>
      <c r="C175" s="114">
        <v>21</v>
      </c>
      <c r="D175" s="114" t="s">
        <v>789</v>
      </c>
      <c r="E175" s="114" t="s">
        <v>786</v>
      </c>
      <c r="F175" s="115">
        <v>4.0960648148148149E-2</v>
      </c>
      <c r="G175" s="114" t="s">
        <v>820</v>
      </c>
      <c r="H175" s="114">
        <v>63</v>
      </c>
      <c r="I175" s="122" t="s">
        <v>905</v>
      </c>
      <c r="J175" s="114" t="s">
        <v>3</v>
      </c>
      <c r="K175" s="114" t="s">
        <v>1134</v>
      </c>
      <c r="L175" s="114" t="s">
        <v>717</v>
      </c>
      <c r="M175" s="114">
        <v>26.13</v>
      </c>
      <c r="N175" s="116">
        <v>18.75</v>
      </c>
    </row>
    <row r="176" spans="2:14" x14ac:dyDescent="0.3">
      <c r="B176" s="117">
        <v>166</v>
      </c>
      <c r="C176" s="114">
        <v>21</v>
      </c>
      <c r="D176" s="114" t="s">
        <v>790</v>
      </c>
      <c r="E176" s="114" t="s">
        <v>215</v>
      </c>
      <c r="F176" s="115">
        <v>4.1574074074074076E-2</v>
      </c>
      <c r="G176" s="114" t="s">
        <v>864</v>
      </c>
      <c r="H176" s="114">
        <v>49</v>
      </c>
      <c r="I176" s="122" t="s">
        <v>961</v>
      </c>
      <c r="J176" s="114" t="s">
        <v>67</v>
      </c>
      <c r="K176" s="114" t="s">
        <v>1135</v>
      </c>
      <c r="L176" s="114" t="s">
        <v>716</v>
      </c>
      <c r="M176" s="114">
        <v>0</v>
      </c>
      <c r="N176" s="116">
        <v>0</v>
      </c>
    </row>
    <row r="177" spans="2:14" x14ac:dyDescent="0.3">
      <c r="B177" s="117">
        <v>167</v>
      </c>
      <c r="C177" s="114">
        <v>21</v>
      </c>
      <c r="D177" s="114" t="s">
        <v>791</v>
      </c>
      <c r="E177" s="114" t="s">
        <v>794</v>
      </c>
      <c r="F177" s="115">
        <v>3.8206018518518521E-2</v>
      </c>
      <c r="G177" s="114" t="s">
        <v>300</v>
      </c>
      <c r="H177" s="114">
        <v>62</v>
      </c>
      <c r="I177" s="122" t="s">
        <v>406</v>
      </c>
      <c r="J177" s="114" t="s">
        <v>67</v>
      </c>
      <c r="K177" s="114" t="s">
        <v>1136</v>
      </c>
      <c r="L177" s="114" t="s">
        <v>716</v>
      </c>
      <c r="M177" s="114">
        <v>0</v>
      </c>
      <c r="N177" s="116">
        <v>0</v>
      </c>
    </row>
    <row r="178" spans="2:14" x14ac:dyDescent="0.3">
      <c r="B178" s="117">
        <v>168</v>
      </c>
      <c r="C178" s="114">
        <v>21</v>
      </c>
      <c r="D178" s="114" t="s">
        <v>792</v>
      </c>
      <c r="E178" s="114" t="s">
        <v>793</v>
      </c>
      <c r="F178" s="115">
        <v>4.9143518518518524E-2</v>
      </c>
      <c r="G178" s="114" t="s">
        <v>337</v>
      </c>
      <c r="H178" s="114">
        <v>89</v>
      </c>
      <c r="I178" s="122" t="s">
        <v>442</v>
      </c>
      <c r="J178" s="114" t="s">
        <v>67</v>
      </c>
      <c r="K178" s="114" t="s">
        <v>1137</v>
      </c>
      <c r="L178" s="114" t="s">
        <v>718</v>
      </c>
      <c r="M178" s="114">
        <v>-0.05</v>
      </c>
      <c r="N178" s="116">
        <v>0</v>
      </c>
    </row>
    <row r="179" spans="2:14" x14ac:dyDescent="0.3">
      <c r="B179" s="117">
        <v>169</v>
      </c>
      <c r="C179" s="114">
        <v>22</v>
      </c>
      <c r="D179" s="114" t="s">
        <v>785</v>
      </c>
      <c r="E179" s="114" t="s">
        <v>792</v>
      </c>
      <c r="F179" s="115">
        <v>4.024305555555556E-2</v>
      </c>
      <c r="G179" s="114" t="s">
        <v>865</v>
      </c>
      <c r="H179" s="114">
        <v>57</v>
      </c>
      <c r="I179" s="122" t="s">
        <v>962</v>
      </c>
      <c r="J179" s="114" t="s">
        <v>67</v>
      </c>
      <c r="K179" s="114" t="s">
        <v>1138</v>
      </c>
      <c r="L179" s="114" t="s">
        <v>715</v>
      </c>
      <c r="M179" s="114">
        <v>0</v>
      </c>
      <c r="N179" s="116">
        <v>0.05</v>
      </c>
    </row>
    <row r="180" spans="2:14" x14ac:dyDescent="0.3">
      <c r="B180" s="117">
        <v>170</v>
      </c>
      <c r="C180" s="114">
        <v>22</v>
      </c>
      <c r="D180" s="114" t="s">
        <v>793</v>
      </c>
      <c r="E180" s="114" t="s">
        <v>791</v>
      </c>
      <c r="F180" s="115">
        <v>3.4895833333333334E-2</v>
      </c>
      <c r="G180" s="114" t="s">
        <v>822</v>
      </c>
      <c r="H180" s="114">
        <v>53</v>
      </c>
      <c r="I180" s="122" t="s">
        <v>907</v>
      </c>
      <c r="J180" s="114" t="s">
        <v>67</v>
      </c>
      <c r="K180" s="114" t="s">
        <v>1139</v>
      </c>
      <c r="L180" s="114" t="s">
        <v>716</v>
      </c>
      <c r="M180" s="114">
        <v>0</v>
      </c>
      <c r="N180" s="116">
        <v>0</v>
      </c>
    </row>
    <row r="181" spans="2:14" x14ac:dyDescent="0.3">
      <c r="B181" s="117">
        <v>171</v>
      </c>
      <c r="C181" s="114">
        <v>22</v>
      </c>
      <c r="D181" s="114" t="s">
        <v>794</v>
      </c>
      <c r="E181" s="114" t="s">
        <v>790</v>
      </c>
      <c r="F181" s="115">
        <v>4.8263888888888884E-2</v>
      </c>
      <c r="G181" s="114" t="s">
        <v>823</v>
      </c>
      <c r="H181" s="114">
        <v>68</v>
      </c>
      <c r="I181" s="122" t="s">
        <v>908</v>
      </c>
      <c r="J181" s="114" t="s">
        <v>67</v>
      </c>
      <c r="K181" s="114" t="s">
        <v>1140</v>
      </c>
      <c r="L181" s="114" t="s">
        <v>718</v>
      </c>
      <c r="M181" s="114">
        <v>0</v>
      </c>
      <c r="N181" s="116">
        <v>0</v>
      </c>
    </row>
    <row r="182" spans="2:14" x14ac:dyDescent="0.3">
      <c r="B182" s="117">
        <v>172</v>
      </c>
      <c r="C182" s="114">
        <v>22</v>
      </c>
      <c r="D182" s="114" t="s">
        <v>215</v>
      </c>
      <c r="E182" s="114" t="s">
        <v>789</v>
      </c>
      <c r="F182" s="115">
        <v>4.6817129629629632E-2</v>
      </c>
      <c r="G182" s="114" t="s">
        <v>866</v>
      </c>
      <c r="H182" s="114">
        <v>68</v>
      </c>
      <c r="I182" s="122" t="s">
        <v>963</v>
      </c>
      <c r="J182" s="114" t="s">
        <v>3</v>
      </c>
      <c r="K182" s="114" t="s">
        <v>1141</v>
      </c>
      <c r="L182" s="114" t="s">
        <v>717</v>
      </c>
      <c r="M182" s="114" t="s">
        <v>745</v>
      </c>
      <c r="N182" s="116">
        <v>19.43</v>
      </c>
    </row>
    <row r="183" spans="2:14" x14ac:dyDescent="0.3">
      <c r="B183" s="117">
        <v>173</v>
      </c>
      <c r="C183" s="114">
        <v>22</v>
      </c>
      <c r="D183" s="114" t="s">
        <v>786</v>
      </c>
      <c r="E183" s="114" t="s">
        <v>788</v>
      </c>
      <c r="F183" s="115">
        <v>3.6493055555555549E-2</v>
      </c>
      <c r="G183" s="114" t="s">
        <v>802</v>
      </c>
      <c r="H183" s="114">
        <v>30</v>
      </c>
      <c r="I183" s="122" t="s">
        <v>964</v>
      </c>
      <c r="J183" s="114" t="s">
        <v>67</v>
      </c>
      <c r="K183" s="114" t="s">
        <v>1142</v>
      </c>
      <c r="L183" s="114" t="s">
        <v>715</v>
      </c>
      <c r="M183" s="114">
        <v>0</v>
      </c>
      <c r="N183" s="116">
        <v>0</v>
      </c>
    </row>
    <row r="184" spans="2:14" x14ac:dyDescent="0.3">
      <c r="B184" s="117">
        <v>174</v>
      </c>
      <c r="C184" s="114">
        <v>22</v>
      </c>
      <c r="D184" s="114" t="s">
        <v>218</v>
      </c>
      <c r="E184" s="114" t="s">
        <v>216</v>
      </c>
      <c r="F184" s="115">
        <v>4.5706018518518521E-2</v>
      </c>
      <c r="G184" s="114" t="s">
        <v>322</v>
      </c>
      <c r="H184" s="114">
        <v>82</v>
      </c>
      <c r="I184" s="122" t="s">
        <v>911</v>
      </c>
      <c r="J184" s="114" t="s">
        <v>67</v>
      </c>
      <c r="K184" s="114" t="s">
        <v>1143</v>
      </c>
      <c r="L184" s="114" t="s">
        <v>718</v>
      </c>
      <c r="M184" s="114">
        <v>0</v>
      </c>
      <c r="N184" s="116">
        <v>0.1</v>
      </c>
    </row>
    <row r="185" spans="2:14" x14ac:dyDescent="0.3">
      <c r="B185" s="117">
        <v>175</v>
      </c>
      <c r="C185" s="114">
        <v>22</v>
      </c>
      <c r="D185" s="114" t="s">
        <v>220</v>
      </c>
      <c r="E185" s="114" t="s">
        <v>787</v>
      </c>
      <c r="F185" s="115">
        <v>4.2013888888888885E-2</v>
      </c>
      <c r="G185" s="114" t="s">
        <v>262</v>
      </c>
      <c r="H185" s="114">
        <v>57</v>
      </c>
      <c r="I185" s="122" t="s">
        <v>886</v>
      </c>
      <c r="J185" s="114" t="s">
        <v>67</v>
      </c>
      <c r="K185" s="114" t="s">
        <v>1144</v>
      </c>
      <c r="L185" s="114" t="s">
        <v>716</v>
      </c>
      <c r="M185" s="114">
        <v>0</v>
      </c>
      <c r="N185" s="116">
        <v>0</v>
      </c>
    </row>
    <row r="186" spans="2:14" x14ac:dyDescent="0.3">
      <c r="B186" s="117">
        <v>176</v>
      </c>
      <c r="C186" s="114">
        <v>22</v>
      </c>
      <c r="D186" s="114" t="s">
        <v>222</v>
      </c>
      <c r="E186" s="114" t="s">
        <v>217</v>
      </c>
      <c r="F186" s="115">
        <v>4.462962962962963E-2</v>
      </c>
      <c r="G186" s="114" t="s">
        <v>268</v>
      </c>
      <c r="H186" s="114">
        <v>70</v>
      </c>
      <c r="I186" s="122" t="s">
        <v>372</v>
      </c>
      <c r="J186" s="114" t="s">
        <v>67</v>
      </c>
      <c r="K186" s="114" t="s">
        <v>1145</v>
      </c>
      <c r="L186" s="114" t="s">
        <v>715</v>
      </c>
      <c r="M186" s="114">
        <v>0</v>
      </c>
      <c r="N186" s="116">
        <v>0</v>
      </c>
    </row>
    <row r="187" spans="2:14" x14ac:dyDescent="0.3">
      <c r="B187" s="117">
        <v>177</v>
      </c>
      <c r="C187" s="114">
        <v>23</v>
      </c>
      <c r="D187" s="114" t="s">
        <v>222</v>
      </c>
      <c r="E187" s="114" t="s">
        <v>785</v>
      </c>
      <c r="F187" s="115">
        <v>3.4953703703703702E-2</v>
      </c>
      <c r="G187" s="114" t="s">
        <v>300</v>
      </c>
      <c r="H187" s="114">
        <v>54</v>
      </c>
      <c r="I187" s="122" t="s">
        <v>427</v>
      </c>
      <c r="J187" s="114" t="s">
        <v>67</v>
      </c>
      <c r="K187" s="114" t="s">
        <v>1146</v>
      </c>
      <c r="L187" s="114" t="s">
        <v>716</v>
      </c>
      <c r="M187" s="114">
        <v>0</v>
      </c>
      <c r="N187" s="116">
        <v>0</v>
      </c>
    </row>
    <row r="188" spans="2:14" x14ac:dyDescent="0.3">
      <c r="B188" s="117">
        <v>178</v>
      </c>
      <c r="C188" s="114">
        <v>23</v>
      </c>
      <c r="D188" s="114" t="s">
        <v>217</v>
      </c>
      <c r="E188" s="114" t="s">
        <v>220</v>
      </c>
      <c r="F188" s="115">
        <v>4.0520833333333332E-2</v>
      </c>
      <c r="G188" s="114" t="s">
        <v>326</v>
      </c>
      <c r="H188" s="114">
        <v>54</v>
      </c>
      <c r="I188" s="122" t="s">
        <v>912</v>
      </c>
      <c r="J188" s="114" t="s">
        <v>3</v>
      </c>
      <c r="K188" s="114" t="s">
        <v>1147</v>
      </c>
      <c r="L188" s="114" t="s">
        <v>717</v>
      </c>
      <c r="M188" s="114" t="s">
        <v>749</v>
      </c>
      <c r="N188" s="116">
        <v>29.69</v>
      </c>
    </row>
    <row r="189" spans="2:14" x14ac:dyDescent="0.3">
      <c r="B189" s="117">
        <v>179</v>
      </c>
      <c r="C189" s="114">
        <v>23</v>
      </c>
      <c r="D189" s="114" t="s">
        <v>787</v>
      </c>
      <c r="E189" s="114" t="s">
        <v>218</v>
      </c>
      <c r="F189" s="115">
        <v>3.8680555555555558E-2</v>
      </c>
      <c r="G189" s="114" t="s">
        <v>825</v>
      </c>
      <c r="H189" s="114">
        <v>54</v>
      </c>
      <c r="I189" s="122" t="s">
        <v>913</v>
      </c>
      <c r="J189" s="114" t="s">
        <v>67</v>
      </c>
      <c r="K189" s="114" t="s">
        <v>1148</v>
      </c>
      <c r="L189" s="114" t="s">
        <v>718</v>
      </c>
      <c r="M189" s="114">
        <v>0</v>
      </c>
      <c r="N189" s="116">
        <v>-1.21</v>
      </c>
    </row>
    <row r="190" spans="2:14" x14ac:dyDescent="0.3">
      <c r="B190" s="117">
        <v>180</v>
      </c>
      <c r="C190" s="114">
        <v>23</v>
      </c>
      <c r="D190" s="114" t="s">
        <v>216</v>
      </c>
      <c r="E190" s="114" t="s">
        <v>786</v>
      </c>
      <c r="F190" s="115">
        <v>4.4097222222222225E-2</v>
      </c>
      <c r="G190" s="114" t="s">
        <v>351</v>
      </c>
      <c r="H190" s="114">
        <v>63</v>
      </c>
      <c r="I190" s="122" t="s">
        <v>444</v>
      </c>
      <c r="J190" s="114" t="s">
        <v>4</v>
      </c>
      <c r="K190" s="114" t="s">
        <v>1149</v>
      </c>
      <c r="L190" s="114" t="s">
        <v>717</v>
      </c>
      <c r="M190" s="114">
        <v>-16.61</v>
      </c>
      <c r="N190" s="116">
        <v>-15.1</v>
      </c>
    </row>
    <row r="191" spans="2:14" x14ac:dyDescent="0.3">
      <c r="B191" s="117">
        <v>181</v>
      </c>
      <c r="C191" s="114">
        <v>23</v>
      </c>
      <c r="D191" s="114" t="s">
        <v>788</v>
      </c>
      <c r="E191" s="114" t="s">
        <v>215</v>
      </c>
      <c r="F191" s="115">
        <v>4.3657407407407402E-2</v>
      </c>
      <c r="G191" s="114" t="s">
        <v>826</v>
      </c>
      <c r="H191" s="114">
        <v>54</v>
      </c>
      <c r="I191" s="122" t="s">
        <v>915</v>
      </c>
      <c r="J191" s="114" t="s">
        <v>67</v>
      </c>
      <c r="K191" s="114" t="s">
        <v>1150</v>
      </c>
      <c r="L191" s="114" t="s">
        <v>716</v>
      </c>
      <c r="M191" s="114">
        <v>0</v>
      </c>
      <c r="N191" s="116">
        <v>0</v>
      </c>
    </row>
    <row r="192" spans="2:14" x14ac:dyDescent="0.3">
      <c r="B192" s="117">
        <v>182</v>
      </c>
      <c r="C192" s="114">
        <v>23</v>
      </c>
      <c r="D192" s="114" t="s">
        <v>789</v>
      </c>
      <c r="E192" s="114" t="s">
        <v>794</v>
      </c>
      <c r="F192" s="115">
        <v>4.4097222222222225E-2</v>
      </c>
      <c r="G192" s="114" t="s">
        <v>827</v>
      </c>
      <c r="H192" s="114">
        <v>59</v>
      </c>
      <c r="I192" s="122" t="s">
        <v>916</v>
      </c>
      <c r="J192" s="114" t="s">
        <v>3</v>
      </c>
      <c r="K192" s="114" t="s">
        <v>1151</v>
      </c>
      <c r="L192" s="114" t="s">
        <v>717</v>
      </c>
      <c r="M192" s="114">
        <v>97.82</v>
      </c>
      <c r="N192" s="116">
        <v>988.56</v>
      </c>
    </row>
    <row r="193" spans="2:14" x14ac:dyDescent="0.3">
      <c r="B193" s="117">
        <v>183</v>
      </c>
      <c r="C193" s="114">
        <v>23</v>
      </c>
      <c r="D193" s="114" t="s">
        <v>790</v>
      </c>
      <c r="E193" s="114" t="s">
        <v>793</v>
      </c>
      <c r="F193" s="115">
        <v>5.061342592592593E-2</v>
      </c>
      <c r="G193" s="114" t="s">
        <v>828</v>
      </c>
      <c r="H193" s="114">
        <v>107</v>
      </c>
      <c r="I193" s="122" t="s">
        <v>917</v>
      </c>
      <c r="J193" s="114" t="s">
        <v>67</v>
      </c>
      <c r="K193" s="114" t="s">
        <v>1152</v>
      </c>
      <c r="L193" s="114" t="s">
        <v>715</v>
      </c>
      <c r="M193" s="114">
        <v>1.46</v>
      </c>
      <c r="N193" s="116">
        <v>0</v>
      </c>
    </row>
    <row r="194" spans="2:14" x14ac:dyDescent="0.3">
      <c r="B194" s="117">
        <v>184</v>
      </c>
      <c r="C194" s="114">
        <v>23</v>
      </c>
      <c r="D194" s="114" t="s">
        <v>791</v>
      </c>
      <c r="E194" s="114" t="s">
        <v>792</v>
      </c>
      <c r="F194" s="115">
        <v>4.6250000000000006E-2</v>
      </c>
      <c r="G194" s="114" t="s">
        <v>341</v>
      </c>
      <c r="H194" s="114">
        <v>72</v>
      </c>
      <c r="I194" s="122" t="s">
        <v>445</v>
      </c>
      <c r="J194" s="114" t="s">
        <v>3</v>
      </c>
      <c r="K194" s="114" t="s">
        <v>1153</v>
      </c>
      <c r="L194" s="114" t="s">
        <v>717</v>
      </c>
      <c r="M194" s="114">
        <v>977.33</v>
      </c>
      <c r="N194" s="116">
        <v>30.69</v>
      </c>
    </row>
    <row r="195" spans="2:14" x14ac:dyDescent="0.3">
      <c r="B195" s="117">
        <v>185</v>
      </c>
      <c r="C195" s="114">
        <v>24</v>
      </c>
      <c r="D195" s="114" t="s">
        <v>785</v>
      </c>
      <c r="E195" s="114" t="s">
        <v>791</v>
      </c>
      <c r="F195" s="115">
        <v>3.3449074074074069E-2</v>
      </c>
      <c r="G195" s="114" t="s">
        <v>829</v>
      </c>
      <c r="H195" s="114">
        <v>47</v>
      </c>
      <c r="I195" s="122" t="s">
        <v>918</v>
      </c>
      <c r="J195" s="114" t="s">
        <v>67</v>
      </c>
      <c r="K195" s="114" t="s">
        <v>1154</v>
      </c>
      <c r="L195" s="114" t="s">
        <v>716</v>
      </c>
      <c r="M195" s="114">
        <v>0.01</v>
      </c>
      <c r="N195" s="116">
        <v>0</v>
      </c>
    </row>
    <row r="196" spans="2:14" x14ac:dyDescent="0.3">
      <c r="B196" s="117">
        <v>186</v>
      </c>
      <c r="C196" s="114">
        <v>24</v>
      </c>
      <c r="D196" s="114" t="s">
        <v>792</v>
      </c>
      <c r="E196" s="114" t="s">
        <v>790</v>
      </c>
      <c r="F196" s="115">
        <v>4.1284722222222223E-2</v>
      </c>
      <c r="G196" s="114" t="s">
        <v>317</v>
      </c>
      <c r="H196" s="114">
        <v>48</v>
      </c>
      <c r="I196" s="122" t="s">
        <v>422</v>
      </c>
      <c r="J196" s="114" t="s">
        <v>67</v>
      </c>
      <c r="K196" s="114" t="s">
        <v>1155</v>
      </c>
      <c r="L196" s="114" t="s">
        <v>718</v>
      </c>
      <c r="M196" s="114">
        <v>-0.05</v>
      </c>
      <c r="N196" s="116">
        <v>0</v>
      </c>
    </row>
    <row r="197" spans="2:14" x14ac:dyDescent="0.3">
      <c r="B197" s="117">
        <v>187</v>
      </c>
      <c r="C197" s="114">
        <v>24</v>
      </c>
      <c r="D197" s="114" t="s">
        <v>793</v>
      </c>
      <c r="E197" s="114" t="s">
        <v>789</v>
      </c>
      <c r="F197" s="115">
        <v>3.8078703703703705E-2</v>
      </c>
      <c r="G197" s="114" t="s">
        <v>830</v>
      </c>
      <c r="H197" s="114">
        <v>56</v>
      </c>
      <c r="I197" s="122" t="s">
        <v>919</v>
      </c>
      <c r="J197" s="114" t="s">
        <v>67</v>
      </c>
      <c r="K197" s="114" t="s">
        <v>1156</v>
      </c>
      <c r="L197" s="114" t="s">
        <v>715</v>
      </c>
      <c r="M197" s="114">
        <v>0</v>
      </c>
      <c r="N197" s="116">
        <v>0</v>
      </c>
    </row>
    <row r="198" spans="2:14" x14ac:dyDescent="0.3">
      <c r="B198" s="117">
        <v>188</v>
      </c>
      <c r="C198" s="114">
        <v>24</v>
      </c>
      <c r="D198" s="114" t="s">
        <v>794</v>
      </c>
      <c r="E198" s="114" t="s">
        <v>788</v>
      </c>
      <c r="F198" s="115">
        <v>4.4027777777777777E-2</v>
      </c>
      <c r="G198" s="114" t="s">
        <v>831</v>
      </c>
      <c r="H198" s="114">
        <v>63</v>
      </c>
      <c r="I198" s="122" t="s">
        <v>920</v>
      </c>
      <c r="J198" s="114" t="s">
        <v>67</v>
      </c>
      <c r="K198" s="114" t="s">
        <v>1157</v>
      </c>
      <c r="L198" s="114" t="s">
        <v>716</v>
      </c>
      <c r="M198" s="114">
        <v>0</v>
      </c>
      <c r="N198" s="116">
        <v>0</v>
      </c>
    </row>
    <row r="199" spans="2:14" x14ac:dyDescent="0.3">
      <c r="B199" s="117">
        <v>189</v>
      </c>
      <c r="C199" s="114">
        <v>24</v>
      </c>
      <c r="D199" s="114" t="s">
        <v>215</v>
      </c>
      <c r="E199" s="114" t="s">
        <v>216</v>
      </c>
      <c r="F199" s="115">
        <v>4.2430555555555555E-2</v>
      </c>
      <c r="G199" s="114" t="s">
        <v>306</v>
      </c>
      <c r="H199" s="114">
        <v>63</v>
      </c>
      <c r="I199" s="122" t="s">
        <v>921</v>
      </c>
      <c r="J199" s="114" t="s">
        <v>3</v>
      </c>
      <c r="K199" s="114" t="s">
        <v>1158</v>
      </c>
      <c r="L199" s="114" t="s">
        <v>718</v>
      </c>
      <c r="M199" s="114" t="s">
        <v>749</v>
      </c>
      <c r="N199" s="116">
        <v>2.2999999999999998</v>
      </c>
    </row>
    <row r="200" spans="2:14" x14ac:dyDescent="0.3">
      <c r="B200" s="117">
        <v>190</v>
      </c>
      <c r="C200" s="114">
        <v>24</v>
      </c>
      <c r="D200" s="114" t="s">
        <v>786</v>
      </c>
      <c r="E200" s="114" t="s">
        <v>787</v>
      </c>
      <c r="F200" s="115">
        <v>4.9027777777777781E-2</v>
      </c>
      <c r="G200" s="114" t="s">
        <v>832</v>
      </c>
      <c r="H200" s="114">
        <v>79</v>
      </c>
      <c r="I200" s="122" t="s">
        <v>922</v>
      </c>
      <c r="J200" s="114" t="s">
        <v>4</v>
      </c>
      <c r="K200" s="114" t="s">
        <v>1159</v>
      </c>
      <c r="L200" s="114" t="s">
        <v>717</v>
      </c>
      <c r="M200" s="114">
        <v>-35.229999999999997</v>
      </c>
      <c r="N200" s="116" t="s">
        <v>757</v>
      </c>
    </row>
    <row r="201" spans="2:14" x14ac:dyDescent="0.3">
      <c r="B201" s="117">
        <v>191</v>
      </c>
      <c r="C201" s="114">
        <v>24</v>
      </c>
      <c r="D201" s="114" t="s">
        <v>218</v>
      </c>
      <c r="E201" s="114" t="s">
        <v>217</v>
      </c>
      <c r="F201" s="115">
        <v>3.3576388888888892E-2</v>
      </c>
      <c r="G201" s="114" t="s">
        <v>329</v>
      </c>
      <c r="H201" s="114">
        <v>49</v>
      </c>
      <c r="I201" s="122" t="s">
        <v>435</v>
      </c>
      <c r="J201" s="114" t="s">
        <v>67</v>
      </c>
      <c r="K201" s="114" t="s">
        <v>1160</v>
      </c>
      <c r="L201" s="114" t="s">
        <v>716</v>
      </c>
      <c r="M201" s="114">
        <v>0</v>
      </c>
      <c r="N201" s="116">
        <v>0</v>
      </c>
    </row>
    <row r="202" spans="2:14" x14ac:dyDescent="0.3">
      <c r="B202" s="117">
        <v>192</v>
      </c>
      <c r="C202" s="114">
        <v>24</v>
      </c>
      <c r="D202" s="114" t="s">
        <v>220</v>
      </c>
      <c r="E202" s="114" t="s">
        <v>222</v>
      </c>
      <c r="F202" s="115">
        <v>4.7326388888888883E-2</v>
      </c>
      <c r="G202" s="114" t="s">
        <v>833</v>
      </c>
      <c r="H202" s="114">
        <v>62</v>
      </c>
      <c r="I202" s="122" t="s">
        <v>923</v>
      </c>
      <c r="J202" s="114" t="s">
        <v>67</v>
      </c>
      <c r="K202" s="114" t="s">
        <v>1161</v>
      </c>
      <c r="L202" s="114" t="s">
        <v>716</v>
      </c>
      <c r="M202" s="114">
        <v>0</v>
      </c>
      <c r="N202" s="116">
        <v>0</v>
      </c>
    </row>
    <row r="203" spans="2:14" x14ac:dyDescent="0.3">
      <c r="B203" s="117">
        <v>193</v>
      </c>
      <c r="C203" s="114">
        <v>25</v>
      </c>
      <c r="D203" s="114" t="s">
        <v>220</v>
      </c>
      <c r="E203" s="114" t="s">
        <v>785</v>
      </c>
      <c r="F203" s="115">
        <v>4.1226851851851855E-2</v>
      </c>
      <c r="G203" s="114" t="s">
        <v>834</v>
      </c>
      <c r="H203" s="114">
        <v>55</v>
      </c>
      <c r="I203" s="122" t="s">
        <v>965</v>
      </c>
      <c r="J203" s="114" t="s">
        <v>67</v>
      </c>
      <c r="K203" s="114" t="s">
        <v>1162</v>
      </c>
      <c r="L203" s="114" t="s">
        <v>718</v>
      </c>
      <c r="M203" s="114">
        <v>0</v>
      </c>
      <c r="N203" s="116">
        <v>0</v>
      </c>
    </row>
    <row r="204" spans="2:14" x14ac:dyDescent="0.3">
      <c r="B204" s="117">
        <v>194</v>
      </c>
      <c r="C204" s="114">
        <v>25</v>
      </c>
      <c r="D204" s="114" t="s">
        <v>222</v>
      </c>
      <c r="E204" s="114" t="s">
        <v>218</v>
      </c>
      <c r="F204" s="115">
        <v>4.5844907407407404E-2</v>
      </c>
      <c r="G204" s="114" t="s">
        <v>325</v>
      </c>
      <c r="H204" s="114">
        <v>48</v>
      </c>
      <c r="I204" s="122" t="s">
        <v>925</v>
      </c>
      <c r="J204" s="114" t="s">
        <v>3</v>
      </c>
      <c r="K204" s="114" t="s">
        <v>1163</v>
      </c>
      <c r="L204" s="114" t="s">
        <v>717</v>
      </c>
      <c r="M204" s="114" t="s">
        <v>738</v>
      </c>
      <c r="N204" s="116">
        <v>13.3</v>
      </c>
    </row>
    <row r="205" spans="2:14" x14ac:dyDescent="0.3">
      <c r="B205" s="117">
        <v>195</v>
      </c>
      <c r="C205" s="114">
        <v>25</v>
      </c>
      <c r="D205" s="114" t="s">
        <v>217</v>
      </c>
      <c r="E205" s="114" t="s">
        <v>786</v>
      </c>
      <c r="F205" s="115">
        <v>3.6435185185185189E-2</v>
      </c>
      <c r="G205" s="114" t="s">
        <v>835</v>
      </c>
      <c r="H205" s="114">
        <v>52</v>
      </c>
      <c r="I205" s="122" t="s">
        <v>926</v>
      </c>
      <c r="J205" s="114" t="s">
        <v>67</v>
      </c>
      <c r="K205" s="114" t="s">
        <v>1164</v>
      </c>
      <c r="L205" s="114" t="s">
        <v>716</v>
      </c>
      <c r="M205" s="114">
        <v>0</v>
      </c>
      <c r="N205" s="116">
        <v>0</v>
      </c>
    </row>
    <row r="206" spans="2:14" x14ac:dyDescent="0.3">
      <c r="B206" s="117">
        <v>196</v>
      </c>
      <c r="C206" s="114">
        <v>25</v>
      </c>
      <c r="D206" s="114" t="s">
        <v>787</v>
      </c>
      <c r="E206" s="114" t="s">
        <v>215</v>
      </c>
      <c r="F206" s="115">
        <v>4.8888888888888891E-2</v>
      </c>
      <c r="G206" s="114" t="s">
        <v>262</v>
      </c>
      <c r="H206" s="114">
        <v>74</v>
      </c>
      <c r="I206" s="122" t="s">
        <v>927</v>
      </c>
      <c r="J206" s="114" t="s">
        <v>67</v>
      </c>
      <c r="K206" s="114" t="s">
        <v>1165</v>
      </c>
      <c r="L206" s="114" t="s">
        <v>716</v>
      </c>
      <c r="M206" s="114">
        <v>7.0000000000000007E-2</v>
      </c>
      <c r="N206" s="116">
        <v>0</v>
      </c>
    </row>
    <row r="207" spans="2:14" x14ac:dyDescent="0.3">
      <c r="B207" s="117">
        <v>197</v>
      </c>
      <c r="C207" s="114">
        <v>25</v>
      </c>
      <c r="D207" s="114" t="s">
        <v>216</v>
      </c>
      <c r="E207" s="114" t="s">
        <v>794</v>
      </c>
      <c r="F207" s="115">
        <v>4.2881944444444438E-2</v>
      </c>
      <c r="G207" s="114" t="s">
        <v>290</v>
      </c>
      <c r="H207" s="114">
        <v>64</v>
      </c>
      <c r="I207" s="122" t="s">
        <v>928</v>
      </c>
      <c r="J207" s="114" t="s">
        <v>3</v>
      </c>
      <c r="K207" s="114" t="s">
        <v>1166</v>
      </c>
      <c r="L207" s="114" t="s">
        <v>717</v>
      </c>
      <c r="M207" s="114" t="s">
        <v>732</v>
      </c>
      <c r="N207" s="116">
        <v>988.58</v>
      </c>
    </row>
    <row r="208" spans="2:14" x14ac:dyDescent="0.3">
      <c r="B208" s="117">
        <v>198</v>
      </c>
      <c r="C208" s="114">
        <v>25</v>
      </c>
      <c r="D208" s="114" t="s">
        <v>788</v>
      </c>
      <c r="E208" s="114" t="s">
        <v>793</v>
      </c>
      <c r="F208" s="115">
        <v>4.206018518518518E-2</v>
      </c>
      <c r="G208" s="114" t="s">
        <v>289</v>
      </c>
      <c r="H208" s="114">
        <v>68</v>
      </c>
      <c r="I208" s="122" t="s">
        <v>392</v>
      </c>
      <c r="J208" s="114" t="s">
        <v>3</v>
      </c>
      <c r="K208" s="114" t="s">
        <v>1167</v>
      </c>
      <c r="L208" s="114" t="s">
        <v>717</v>
      </c>
      <c r="M208" s="114">
        <v>300</v>
      </c>
      <c r="N208" s="116" t="s">
        <v>754</v>
      </c>
    </row>
    <row r="209" spans="2:14" x14ac:dyDescent="0.3">
      <c r="B209" s="117">
        <v>199</v>
      </c>
      <c r="C209" s="114">
        <v>25</v>
      </c>
      <c r="D209" s="114" t="s">
        <v>789</v>
      </c>
      <c r="E209" s="114" t="s">
        <v>792</v>
      </c>
      <c r="F209" s="115">
        <v>3.784722222222222E-2</v>
      </c>
      <c r="G209" s="114" t="s">
        <v>836</v>
      </c>
      <c r="H209" s="114">
        <v>46</v>
      </c>
      <c r="I209" s="122" t="s">
        <v>929</v>
      </c>
      <c r="J209" s="114" t="s">
        <v>67</v>
      </c>
      <c r="K209" s="114" t="s">
        <v>1168</v>
      </c>
      <c r="L209" s="114" t="s">
        <v>716</v>
      </c>
      <c r="M209" s="114">
        <v>0</v>
      </c>
      <c r="N209" s="116">
        <v>-0.02</v>
      </c>
    </row>
    <row r="210" spans="2:14" x14ac:dyDescent="0.3">
      <c r="B210" s="117">
        <v>200</v>
      </c>
      <c r="C210" s="114">
        <v>25</v>
      </c>
      <c r="D210" s="114" t="s">
        <v>790</v>
      </c>
      <c r="E210" s="114" t="s">
        <v>791</v>
      </c>
      <c r="F210" s="115">
        <v>3.8275462962962963E-2</v>
      </c>
      <c r="G210" s="114" t="s">
        <v>317</v>
      </c>
      <c r="H210" s="114">
        <v>46</v>
      </c>
      <c r="I210" s="122" t="s">
        <v>422</v>
      </c>
      <c r="J210" s="114" t="s">
        <v>67</v>
      </c>
      <c r="K210" s="114" t="s">
        <v>1169</v>
      </c>
      <c r="L210" s="114" t="s">
        <v>718</v>
      </c>
      <c r="M210" s="114">
        <v>0</v>
      </c>
      <c r="N210" s="116">
        <v>-0.03</v>
      </c>
    </row>
    <row r="211" spans="2:14" x14ac:dyDescent="0.3">
      <c r="B211" s="117">
        <v>201</v>
      </c>
      <c r="C211" s="114">
        <v>26</v>
      </c>
      <c r="D211" s="114" t="s">
        <v>785</v>
      </c>
      <c r="E211" s="114" t="s">
        <v>790</v>
      </c>
      <c r="F211" s="115">
        <v>5.7349537037037039E-2</v>
      </c>
      <c r="G211" s="114" t="s">
        <v>867</v>
      </c>
      <c r="H211" s="114">
        <v>141</v>
      </c>
      <c r="I211" s="122" t="s">
        <v>966</v>
      </c>
      <c r="J211" s="114" t="s">
        <v>67</v>
      </c>
      <c r="K211" s="114" t="s">
        <v>1170</v>
      </c>
      <c r="L211" s="114" t="s">
        <v>716</v>
      </c>
      <c r="M211" s="114">
        <v>0.01</v>
      </c>
      <c r="N211" s="116">
        <v>0</v>
      </c>
    </row>
    <row r="212" spans="2:14" x14ac:dyDescent="0.3">
      <c r="B212" s="117">
        <v>202</v>
      </c>
      <c r="C212" s="114">
        <v>26</v>
      </c>
      <c r="D212" s="114" t="s">
        <v>791</v>
      </c>
      <c r="E212" s="114" t="s">
        <v>789</v>
      </c>
      <c r="F212" s="115">
        <v>4.5277777777777778E-2</v>
      </c>
      <c r="G212" s="114" t="s">
        <v>263</v>
      </c>
      <c r="H212" s="114">
        <v>60</v>
      </c>
      <c r="I212" s="122" t="s">
        <v>418</v>
      </c>
      <c r="J212" s="114" t="s">
        <v>4</v>
      </c>
      <c r="K212" s="114" t="s">
        <v>1171</v>
      </c>
      <c r="L212" s="114" t="s">
        <v>717</v>
      </c>
      <c r="M212" s="114">
        <v>-21.69</v>
      </c>
      <c r="N212" s="116">
        <v>-16.559999999999999</v>
      </c>
    </row>
    <row r="213" spans="2:14" x14ac:dyDescent="0.3">
      <c r="B213" s="117">
        <v>203</v>
      </c>
      <c r="C213" s="114">
        <v>26</v>
      </c>
      <c r="D213" s="114" t="s">
        <v>792</v>
      </c>
      <c r="E213" s="114" t="s">
        <v>788</v>
      </c>
      <c r="F213" s="115">
        <v>4.1111111111111112E-2</v>
      </c>
      <c r="G213" s="114" t="s">
        <v>361</v>
      </c>
      <c r="H213" s="114">
        <v>46</v>
      </c>
      <c r="I213" s="122" t="s">
        <v>931</v>
      </c>
      <c r="J213" s="114" t="s">
        <v>3</v>
      </c>
      <c r="K213" s="114" t="s">
        <v>1172</v>
      </c>
      <c r="L213" s="114" t="s">
        <v>717</v>
      </c>
      <c r="M213" s="114" t="s">
        <v>729</v>
      </c>
      <c r="N213" s="116" t="s">
        <v>767</v>
      </c>
    </row>
    <row r="214" spans="2:14" x14ac:dyDescent="0.3">
      <c r="B214" s="117">
        <v>204</v>
      </c>
      <c r="C214" s="114">
        <v>26</v>
      </c>
      <c r="D214" s="114" t="s">
        <v>793</v>
      </c>
      <c r="E214" s="114" t="s">
        <v>216</v>
      </c>
      <c r="F214" s="115">
        <v>4.7152777777777773E-2</v>
      </c>
      <c r="G214" s="114" t="s">
        <v>338</v>
      </c>
      <c r="H214" s="114">
        <v>90</v>
      </c>
      <c r="I214" s="122" t="s">
        <v>879</v>
      </c>
      <c r="J214" s="114" t="s">
        <v>67</v>
      </c>
      <c r="K214" s="114" t="s">
        <v>1173</v>
      </c>
      <c r="L214" s="114" t="s">
        <v>715</v>
      </c>
      <c r="M214" s="114">
        <v>0</v>
      </c>
      <c r="N214" s="116">
        <v>0.1</v>
      </c>
    </row>
    <row r="215" spans="2:14" x14ac:dyDescent="0.3">
      <c r="B215" s="117">
        <v>205</v>
      </c>
      <c r="C215" s="114">
        <v>26</v>
      </c>
      <c r="D215" s="114" t="s">
        <v>794</v>
      </c>
      <c r="E215" s="114" t="s">
        <v>787</v>
      </c>
      <c r="F215" s="115">
        <v>2.6828703703703702E-2</v>
      </c>
      <c r="G215" s="114" t="s">
        <v>838</v>
      </c>
      <c r="H215" s="114">
        <v>37</v>
      </c>
      <c r="I215" s="122" t="s">
        <v>932</v>
      </c>
      <c r="J215" s="114" t="s">
        <v>67</v>
      </c>
      <c r="K215" s="114" t="s">
        <v>1174</v>
      </c>
      <c r="L215" s="114" t="s">
        <v>715</v>
      </c>
      <c r="M215" s="114">
        <v>0</v>
      </c>
      <c r="N215" s="116">
        <v>0</v>
      </c>
    </row>
    <row r="216" spans="2:14" x14ac:dyDescent="0.3">
      <c r="B216" s="117">
        <v>206</v>
      </c>
      <c r="C216" s="114">
        <v>26</v>
      </c>
      <c r="D216" s="114" t="s">
        <v>215</v>
      </c>
      <c r="E216" s="114" t="s">
        <v>217</v>
      </c>
      <c r="F216" s="115">
        <v>5.1817129629629623E-2</v>
      </c>
      <c r="G216" s="114" t="s">
        <v>337</v>
      </c>
      <c r="H216" s="114">
        <v>108</v>
      </c>
      <c r="I216" s="122" t="s">
        <v>442</v>
      </c>
      <c r="J216" s="114" t="s">
        <v>3</v>
      </c>
      <c r="K216" s="114" t="s">
        <v>1175</v>
      </c>
      <c r="L216" s="114" t="s">
        <v>718</v>
      </c>
      <c r="M216" s="114" t="s">
        <v>749</v>
      </c>
      <c r="N216" s="116">
        <v>4.18</v>
      </c>
    </row>
    <row r="217" spans="2:14" x14ac:dyDescent="0.3">
      <c r="B217" s="117">
        <v>207</v>
      </c>
      <c r="C217" s="114">
        <v>26</v>
      </c>
      <c r="D217" s="114" t="s">
        <v>786</v>
      </c>
      <c r="E217" s="114" t="s">
        <v>222</v>
      </c>
      <c r="F217" s="115">
        <v>3.2523148148148148E-2</v>
      </c>
      <c r="G217" s="114" t="s">
        <v>297</v>
      </c>
      <c r="H217" s="114">
        <v>45</v>
      </c>
      <c r="I217" s="122" t="s">
        <v>398</v>
      </c>
      <c r="J217" s="114" t="s">
        <v>67</v>
      </c>
      <c r="K217" s="114" t="s">
        <v>1176</v>
      </c>
      <c r="L217" s="114" t="s">
        <v>716</v>
      </c>
      <c r="M217" s="114">
        <v>0</v>
      </c>
      <c r="N217" s="116">
        <v>0</v>
      </c>
    </row>
    <row r="218" spans="2:14" x14ac:dyDescent="0.3">
      <c r="B218" s="117">
        <v>208</v>
      </c>
      <c r="C218" s="114">
        <v>26</v>
      </c>
      <c r="D218" s="114" t="s">
        <v>218</v>
      </c>
      <c r="E218" s="114" t="s">
        <v>220</v>
      </c>
      <c r="F218" s="115">
        <v>4.3599537037037034E-2</v>
      </c>
      <c r="G218" s="114" t="s">
        <v>361</v>
      </c>
      <c r="H218" s="114">
        <v>59</v>
      </c>
      <c r="I218" s="122" t="s">
        <v>931</v>
      </c>
      <c r="J218" s="114" t="s">
        <v>3</v>
      </c>
      <c r="K218" s="114" t="s">
        <v>1177</v>
      </c>
      <c r="L218" s="114" t="s">
        <v>718</v>
      </c>
      <c r="M218" s="114">
        <v>7.78</v>
      </c>
      <c r="N218" s="116">
        <v>14.32</v>
      </c>
    </row>
    <row r="219" spans="2:14" x14ac:dyDescent="0.3">
      <c r="B219" s="117">
        <v>209</v>
      </c>
      <c r="C219" s="114">
        <v>27</v>
      </c>
      <c r="D219" s="114" t="s">
        <v>218</v>
      </c>
      <c r="E219" s="114" t="s">
        <v>785</v>
      </c>
      <c r="F219" s="115">
        <v>4.8159722222222222E-2</v>
      </c>
      <c r="G219" s="114" t="s">
        <v>338</v>
      </c>
      <c r="H219" s="114">
        <v>71</v>
      </c>
      <c r="I219" s="122" t="s">
        <v>443</v>
      </c>
      <c r="J219" s="114" t="s">
        <v>4</v>
      </c>
      <c r="K219" s="114" t="s">
        <v>1178</v>
      </c>
      <c r="L219" s="114" t="s">
        <v>717</v>
      </c>
      <c r="M219" s="114">
        <v>-23.66</v>
      </c>
      <c r="N219" s="116" t="s">
        <v>758</v>
      </c>
    </row>
    <row r="220" spans="2:14" x14ac:dyDescent="0.3">
      <c r="B220" s="117">
        <v>210</v>
      </c>
      <c r="C220" s="114">
        <v>27</v>
      </c>
      <c r="D220" s="114" t="s">
        <v>220</v>
      </c>
      <c r="E220" s="114" t="s">
        <v>786</v>
      </c>
      <c r="F220" s="115">
        <v>4.4444444444444446E-2</v>
      </c>
      <c r="G220" s="114" t="s">
        <v>336</v>
      </c>
      <c r="H220" s="114">
        <v>54</v>
      </c>
      <c r="I220" s="122" t="s">
        <v>441</v>
      </c>
      <c r="J220" s="114" t="s">
        <v>67</v>
      </c>
      <c r="K220" s="114" t="s">
        <v>1179</v>
      </c>
      <c r="L220" s="114" t="s">
        <v>718</v>
      </c>
      <c r="M220" s="114">
        <v>0</v>
      </c>
      <c r="N220" s="116">
        <v>0</v>
      </c>
    </row>
    <row r="221" spans="2:14" x14ac:dyDescent="0.3">
      <c r="B221" s="117">
        <v>211</v>
      </c>
      <c r="C221" s="114">
        <v>27</v>
      </c>
      <c r="D221" s="114" t="s">
        <v>222</v>
      </c>
      <c r="E221" s="114" t="s">
        <v>215</v>
      </c>
      <c r="F221" s="115">
        <v>3.9479166666666669E-2</v>
      </c>
      <c r="G221" s="114" t="s">
        <v>362</v>
      </c>
      <c r="H221" s="114">
        <v>49</v>
      </c>
      <c r="I221" s="122" t="s">
        <v>469</v>
      </c>
      <c r="J221" s="114" t="s">
        <v>67</v>
      </c>
      <c r="K221" s="114" t="s">
        <v>1180</v>
      </c>
      <c r="L221" s="114" t="s">
        <v>716</v>
      </c>
      <c r="M221" s="114">
        <v>0</v>
      </c>
      <c r="N221" s="116">
        <v>0</v>
      </c>
    </row>
    <row r="222" spans="2:14" x14ac:dyDescent="0.3">
      <c r="B222" s="117">
        <v>212</v>
      </c>
      <c r="C222" s="114">
        <v>27</v>
      </c>
      <c r="D222" s="114" t="s">
        <v>217</v>
      </c>
      <c r="E222" s="114" t="s">
        <v>794</v>
      </c>
      <c r="F222" s="115">
        <v>4.431712962962963E-2</v>
      </c>
      <c r="G222" s="114" t="s">
        <v>839</v>
      </c>
      <c r="H222" s="114">
        <v>78</v>
      </c>
      <c r="I222" s="122" t="s">
        <v>933</v>
      </c>
      <c r="J222" s="114" t="s">
        <v>67</v>
      </c>
      <c r="K222" s="114" t="s">
        <v>1181</v>
      </c>
      <c r="L222" s="114" t="s">
        <v>716</v>
      </c>
      <c r="M222" s="114">
        <v>0</v>
      </c>
      <c r="N222" s="116">
        <v>0</v>
      </c>
    </row>
    <row r="223" spans="2:14" x14ac:dyDescent="0.3">
      <c r="B223" s="117">
        <v>213</v>
      </c>
      <c r="C223" s="114">
        <v>27</v>
      </c>
      <c r="D223" s="114" t="s">
        <v>787</v>
      </c>
      <c r="E223" s="114" t="s">
        <v>793</v>
      </c>
      <c r="F223" s="115">
        <v>5.5995370370370369E-2</v>
      </c>
      <c r="G223" s="114" t="s">
        <v>840</v>
      </c>
      <c r="H223" s="114">
        <v>128</v>
      </c>
      <c r="I223" s="122" t="s">
        <v>934</v>
      </c>
      <c r="J223" s="114" t="s">
        <v>3</v>
      </c>
      <c r="K223" s="114" t="s">
        <v>1182</v>
      </c>
      <c r="L223" s="114" t="s">
        <v>717</v>
      </c>
      <c r="M223" s="114" t="s">
        <v>1219</v>
      </c>
      <c r="N223" s="116">
        <v>988.62</v>
      </c>
    </row>
    <row r="224" spans="2:14" x14ac:dyDescent="0.3">
      <c r="B224" s="117">
        <v>214</v>
      </c>
      <c r="C224" s="114">
        <v>27</v>
      </c>
      <c r="D224" s="114" t="s">
        <v>216</v>
      </c>
      <c r="E224" s="114" t="s">
        <v>792</v>
      </c>
      <c r="F224" s="115">
        <v>3.1620370370370368E-2</v>
      </c>
      <c r="G224" s="114" t="s">
        <v>841</v>
      </c>
      <c r="H224" s="114">
        <v>36</v>
      </c>
      <c r="I224" s="122" t="s">
        <v>935</v>
      </c>
      <c r="J224" s="114" t="s">
        <v>3</v>
      </c>
      <c r="K224" s="114" t="s">
        <v>1183</v>
      </c>
      <c r="L224" s="114" t="s">
        <v>722</v>
      </c>
      <c r="M224" s="114" t="s">
        <v>729</v>
      </c>
      <c r="N224" s="116" t="s">
        <v>762</v>
      </c>
    </row>
    <row r="225" spans="2:14" x14ac:dyDescent="0.3">
      <c r="B225" s="117">
        <v>215</v>
      </c>
      <c r="C225" s="114">
        <v>27</v>
      </c>
      <c r="D225" s="114" t="s">
        <v>788</v>
      </c>
      <c r="E225" s="114" t="s">
        <v>791</v>
      </c>
      <c r="F225" s="115">
        <v>5.1875000000000004E-2</v>
      </c>
      <c r="G225" s="114" t="s">
        <v>842</v>
      </c>
      <c r="H225" s="114">
        <v>105</v>
      </c>
      <c r="I225" s="122" t="s">
        <v>936</v>
      </c>
      <c r="J225" s="114" t="s">
        <v>67</v>
      </c>
      <c r="K225" s="114" t="s">
        <v>1184</v>
      </c>
      <c r="L225" s="114" t="s">
        <v>716</v>
      </c>
      <c r="M225" s="114">
        <v>0</v>
      </c>
      <c r="N225" s="116">
        <v>0</v>
      </c>
    </row>
    <row r="226" spans="2:14" x14ac:dyDescent="0.3">
      <c r="B226" s="117">
        <v>216</v>
      </c>
      <c r="C226" s="114">
        <v>27</v>
      </c>
      <c r="D226" s="114" t="s">
        <v>789</v>
      </c>
      <c r="E226" s="114" t="s">
        <v>790</v>
      </c>
      <c r="F226" s="115">
        <v>4.5300925925925932E-2</v>
      </c>
      <c r="G226" s="114" t="s">
        <v>843</v>
      </c>
      <c r="H226" s="114">
        <v>68</v>
      </c>
      <c r="I226" s="122" t="s">
        <v>929</v>
      </c>
      <c r="J226" s="114" t="s">
        <v>67</v>
      </c>
      <c r="K226" s="114" t="s">
        <v>1185</v>
      </c>
      <c r="L226" s="114" t="s">
        <v>718</v>
      </c>
      <c r="M226" s="114">
        <v>0</v>
      </c>
      <c r="N226" s="116">
        <v>0</v>
      </c>
    </row>
    <row r="227" spans="2:14" x14ac:dyDescent="0.3">
      <c r="B227" s="117">
        <v>217</v>
      </c>
      <c r="C227" s="114">
        <v>28</v>
      </c>
      <c r="D227" s="114" t="s">
        <v>785</v>
      </c>
      <c r="E227" s="114" t="s">
        <v>789</v>
      </c>
      <c r="F227" s="115">
        <v>3.9687500000000001E-2</v>
      </c>
      <c r="G227" s="114" t="s">
        <v>836</v>
      </c>
      <c r="H227" s="114">
        <v>58</v>
      </c>
      <c r="I227" s="122" t="s">
        <v>929</v>
      </c>
      <c r="J227" s="114" t="s">
        <v>67</v>
      </c>
      <c r="K227" s="114" t="s">
        <v>1186</v>
      </c>
      <c r="L227" s="114" t="s">
        <v>716</v>
      </c>
      <c r="M227" s="114">
        <v>0.01</v>
      </c>
      <c r="N227" s="116">
        <v>0</v>
      </c>
    </row>
    <row r="228" spans="2:14" x14ac:dyDescent="0.3">
      <c r="B228" s="117">
        <v>218</v>
      </c>
      <c r="C228" s="114">
        <v>28</v>
      </c>
      <c r="D228" s="114" t="s">
        <v>790</v>
      </c>
      <c r="E228" s="114" t="s">
        <v>788</v>
      </c>
      <c r="F228" s="115">
        <v>4.2916666666666665E-2</v>
      </c>
      <c r="G228" s="114" t="s">
        <v>835</v>
      </c>
      <c r="H228" s="114">
        <v>46</v>
      </c>
      <c r="I228" s="122" t="s">
        <v>926</v>
      </c>
      <c r="J228" s="114" t="s">
        <v>67</v>
      </c>
      <c r="K228" s="114" t="s">
        <v>1187</v>
      </c>
      <c r="L228" s="114" t="s">
        <v>716</v>
      </c>
      <c r="M228" s="114">
        <v>0</v>
      </c>
      <c r="N228" s="116">
        <v>0</v>
      </c>
    </row>
    <row r="229" spans="2:14" x14ac:dyDescent="0.3">
      <c r="B229" s="117">
        <v>219</v>
      </c>
      <c r="C229" s="114">
        <v>28</v>
      </c>
      <c r="D229" s="114" t="s">
        <v>791</v>
      </c>
      <c r="E229" s="114" t="s">
        <v>216</v>
      </c>
      <c r="F229" s="115">
        <v>4.1863425925925929E-2</v>
      </c>
      <c r="G229" s="114" t="s">
        <v>826</v>
      </c>
      <c r="H229" s="114">
        <v>64</v>
      </c>
      <c r="I229" s="122" t="s">
        <v>915</v>
      </c>
      <c r="J229" s="114" t="s">
        <v>67</v>
      </c>
      <c r="K229" s="114" t="s">
        <v>1188</v>
      </c>
      <c r="L229" s="114" t="s">
        <v>718</v>
      </c>
      <c r="M229" s="114">
        <v>-0.19</v>
      </c>
      <c r="N229" s="116">
        <v>-1.63</v>
      </c>
    </row>
    <row r="230" spans="2:14" x14ac:dyDescent="0.3">
      <c r="B230" s="117">
        <v>220</v>
      </c>
      <c r="C230" s="114">
        <v>28</v>
      </c>
      <c r="D230" s="114" t="s">
        <v>792</v>
      </c>
      <c r="E230" s="114" t="s">
        <v>787</v>
      </c>
      <c r="F230" s="115">
        <v>5.3969907407407404E-2</v>
      </c>
      <c r="G230" s="114" t="s">
        <v>844</v>
      </c>
      <c r="H230" s="114">
        <v>117</v>
      </c>
      <c r="I230" s="122" t="s">
        <v>967</v>
      </c>
      <c r="J230" s="114" t="s">
        <v>4</v>
      </c>
      <c r="K230" s="114" t="s">
        <v>1189</v>
      </c>
      <c r="L230" s="114" t="s">
        <v>717</v>
      </c>
      <c r="M230" s="114" t="s">
        <v>1215</v>
      </c>
      <c r="N230" s="116" t="s">
        <v>777</v>
      </c>
    </row>
    <row r="231" spans="2:14" x14ac:dyDescent="0.3">
      <c r="B231" s="117">
        <v>221</v>
      </c>
      <c r="C231" s="114">
        <v>28</v>
      </c>
      <c r="D231" s="114" t="s">
        <v>793</v>
      </c>
      <c r="E231" s="114" t="s">
        <v>217</v>
      </c>
      <c r="F231" s="115">
        <v>5.0057870370370371E-2</v>
      </c>
      <c r="G231" s="114" t="s">
        <v>863</v>
      </c>
      <c r="H231" s="114">
        <v>101</v>
      </c>
      <c r="I231" s="122" t="s">
        <v>960</v>
      </c>
      <c r="J231" s="114" t="s">
        <v>67</v>
      </c>
      <c r="K231" s="114" t="s">
        <v>1190</v>
      </c>
      <c r="L231" s="114" t="s">
        <v>715</v>
      </c>
      <c r="M231" s="114">
        <v>0</v>
      </c>
      <c r="N231" s="116">
        <v>0</v>
      </c>
    </row>
    <row r="232" spans="2:14" x14ac:dyDescent="0.3">
      <c r="B232" s="117">
        <v>222</v>
      </c>
      <c r="C232" s="114">
        <v>28</v>
      </c>
      <c r="D232" s="114" t="s">
        <v>794</v>
      </c>
      <c r="E232" s="114" t="s">
        <v>222</v>
      </c>
      <c r="F232" s="115">
        <v>3.8055555555555558E-2</v>
      </c>
      <c r="G232" s="114" t="s">
        <v>846</v>
      </c>
      <c r="H232" s="114">
        <v>53</v>
      </c>
      <c r="I232" s="122" t="s">
        <v>939</v>
      </c>
      <c r="J232" s="114" t="s">
        <v>67</v>
      </c>
      <c r="K232" s="114" t="s">
        <v>1191</v>
      </c>
      <c r="L232" s="114" t="s">
        <v>716</v>
      </c>
      <c r="M232" s="114">
        <v>0.08</v>
      </c>
      <c r="N232" s="116">
        <v>0</v>
      </c>
    </row>
    <row r="233" spans="2:14" x14ac:dyDescent="0.3">
      <c r="B233" s="117">
        <v>223</v>
      </c>
      <c r="C233" s="114">
        <v>28</v>
      </c>
      <c r="D233" s="114" t="s">
        <v>215</v>
      </c>
      <c r="E233" s="114" t="s">
        <v>220</v>
      </c>
      <c r="F233" s="115">
        <v>3.7037037037037042E-2</v>
      </c>
      <c r="G233" s="114" t="s">
        <v>868</v>
      </c>
      <c r="H233" s="114">
        <v>37</v>
      </c>
      <c r="I233" s="122" t="s">
        <v>968</v>
      </c>
      <c r="J233" s="114" t="s">
        <v>3</v>
      </c>
      <c r="K233" s="114" t="s">
        <v>1192</v>
      </c>
      <c r="L233" s="114" t="s">
        <v>717</v>
      </c>
      <c r="M233" s="114" t="s">
        <v>1222</v>
      </c>
      <c r="N233" s="116">
        <v>19.100000000000001</v>
      </c>
    </row>
    <row r="234" spans="2:14" x14ac:dyDescent="0.3">
      <c r="B234" s="117">
        <v>224</v>
      </c>
      <c r="C234" s="114">
        <v>28</v>
      </c>
      <c r="D234" s="114" t="s">
        <v>786</v>
      </c>
      <c r="E234" s="114" t="s">
        <v>218</v>
      </c>
      <c r="F234" s="115">
        <v>3.8310185185185183E-2</v>
      </c>
      <c r="G234" s="114" t="s">
        <v>314</v>
      </c>
      <c r="H234" s="114">
        <v>49</v>
      </c>
      <c r="I234" s="122" t="s">
        <v>391</v>
      </c>
      <c r="J234" s="114" t="s">
        <v>67</v>
      </c>
      <c r="K234" s="114" t="s">
        <v>1193</v>
      </c>
      <c r="L234" s="114" t="s">
        <v>715</v>
      </c>
      <c r="M234" s="114">
        <v>0</v>
      </c>
      <c r="N234" s="116">
        <v>0</v>
      </c>
    </row>
    <row r="235" spans="2:14" x14ac:dyDescent="0.3">
      <c r="B235" s="117">
        <v>225</v>
      </c>
      <c r="C235" s="114">
        <v>29</v>
      </c>
      <c r="D235" s="114" t="s">
        <v>786</v>
      </c>
      <c r="E235" s="114" t="s">
        <v>785</v>
      </c>
      <c r="F235" s="115">
        <v>3.953703703703703E-2</v>
      </c>
      <c r="G235" s="114" t="s">
        <v>848</v>
      </c>
      <c r="H235" s="114">
        <v>53</v>
      </c>
      <c r="I235" s="122" t="s">
        <v>941</v>
      </c>
      <c r="J235" s="114" t="s">
        <v>3</v>
      </c>
      <c r="K235" s="114" t="s">
        <v>1194</v>
      </c>
      <c r="L235" s="114" t="s">
        <v>717</v>
      </c>
      <c r="M235" s="114">
        <v>33.950000000000003</v>
      </c>
      <c r="N235" s="116" t="s">
        <v>1232</v>
      </c>
    </row>
    <row r="236" spans="2:14" x14ac:dyDescent="0.3">
      <c r="B236" s="117">
        <v>226</v>
      </c>
      <c r="C236" s="114">
        <v>29</v>
      </c>
      <c r="D236" s="114" t="s">
        <v>218</v>
      </c>
      <c r="E236" s="114" t="s">
        <v>215</v>
      </c>
      <c r="F236" s="115">
        <v>5.4537037037037044E-2</v>
      </c>
      <c r="G236" s="114" t="s">
        <v>849</v>
      </c>
      <c r="H236" s="114">
        <v>118</v>
      </c>
      <c r="I236" s="122" t="s">
        <v>942</v>
      </c>
      <c r="J236" s="114" t="s">
        <v>67</v>
      </c>
      <c r="K236" s="114" t="s">
        <v>1195</v>
      </c>
      <c r="L236" s="114" t="s">
        <v>716</v>
      </c>
      <c r="M236" s="114">
        <v>0</v>
      </c>
      <c r="N236" s="116">
        <v>0</v>
      </c>
    </row>
    <row r="237" spans="2:14" x14ac:dyDescent="0.3">
      <c r="B237" s="117">
        <v>227</v>
      </c>
      <c r="C237" s="114">
        <v>29</v>
      </c>
      <c r="D237" s="114" t="s">
        <v>220</v>
      </c>
      <c r="E237" s="114" t="s">
        <v>794</v>
      </c>
      <c r="F237" s="115">
        <v>4.853009259259259E-2</v>
      </c>
      <c r="G237" s="114" t="s">
        <v>850</v>
      </c>
      <c r="H237" s="114">
        <v>69</v>
      </c>
      <c r="I237" s="122" t="s">
        <v>943</v>
      </c>
      <c r="J237" s="114" t="s">
        <v>3</v>
      </c>
      <c r="K237" s="114" t="s">
        <v>1196</v>
      </c>
      <c r="L237" s="114" t="s">
        <v>717</v>
      </c>
      <c r="M237" s="114">
        <v>24.11</v>
      </c>
      <c r="N237" s="116">
        <v>988.58</v>
      </c>
    </row>
    <row r="238" spans="2:14" x14ac:dyDescent="0.3">
      <c r="B238" s="117">
        <v>228</v>
      </c>
      <c r="C238" s="114">
        <v>29</v>
      </c>
      <c r="D238" s="114" t="s">
        <v>222</v>
      </c>
      <c r="E238" s="114" t="s">
        <v>793</v>
      </c>
      <c r="F238" s="115">
        <v>4.5543981481481477E-2</v>
      </c>
      <c r="G238" s="114" t="s">
        <v>866</v>
      </c>
      <c r="H238" s="114">
        <v>68</v>
      </c>
      <c r="I238" s="122" t="s">
        <v>963</v>
      </c>
      <c r="J238" s="114" t="s">
        <v>4</v>
      </c>
      <c r="K238" s="114" t="s">
        <v>1197</v>
      </c>
      <c r="L238" s="114" t="s">
        <v>717</v>
      </c>
      <c r="M238" s="114" t="s">
        <v>735</v>
      </c>
      <c r="N238" s="116" t="s">
        <v>765</v>
      </c>
    </row>
    <row r="239" spans="2:14" x14ac:dyDescent="0.3">
      <c r="B239" s="117">
        <v>229</v>
      </c>
      <c r="C239" s="114">
        <v>29</v>
      </c>
      <c r="D239" s="114" t="s">
        <v>217</v>
      </c>
      <c r="E239" s="114" t="s">
        <v>792</v>
      </c>
      <c r="F239" s="115">
        <v>3.8692129629629632E-2</v>
      </c>
      <c r="G239" s="114" t="s">
        <v>852</v>
      </c>
      <c r="H239" s="114">
        <v>51</v>
      </c>
      <c r="I239" s="122" t="s">
        <v>945</v>
      </c>
      <c r="J239" s="114" t="s">
        <v>3</v>
      </c>
      <c r="K239" s="114" t="s">
        <v>1198</v>
      </c>
      <c r="L239" s="114" t="s">
        <v>717</v>
      </c>
      <c r="M239" s="114">
        <v>17.66</v>
      </c>
      <c r="N239" s="116" t="s">
        <v>1219</v>
      </c>
    </row>
    <row r="240" spans="2:14" x14ac:dyDescent="0.3">
      <c r="B240" s="117">
        <v>230</v>
      </c>
      <c r="C240" s="114">
        <v>29</v>
      </c>
      <c r="D240" s="114" t="s">
        <v>787</v>
      </c>
      <c r="E240" s="114" t="s">
        <v>791</v>
      </c>
      <c r="F240" s="115">
        <v>4.4062500000000004E-2</v>
      </c>
      <c r="G240" s="114" t="s">
        <v>797</v>
      </c>
      <c r="H240" s="114">
        <v>56</v>
      </c>
      <c r="I240" s="122" t="s">
        <v>946</v>
      </c>
      <c r="J240" s="114" t="s">
        <v>3</v>
      </c>
      <c r="K240" s="114" t="s">
        <v>1199</v>
      </c>
      <c r="L240" s="114" t="s">
        <v>717</v>
      </c>
      <c r="M240" s="114" t="s">
        <v>747</v>
      </c>
      <c r="N240" s="116" t="s">
        <v>1231</v>
      </c>
    </row>
    <row r="241" spans="1:14" x14ac:dyDescent="0.3">
      <c r="B241" s="117">
        <v>231</v>
      </c>
      <c r="C241" s="114">
        <v>29</v>
      </c>
      <c r="D241" s="114" t="s">
        <v>216</v>
      </c>
      <c r="E241" s="114" t="s">
        <v>790</v>
      </c>
      <c r="F241" s="115">
        <v>5.4201388888888889E-2</v>
      </c>
      <c r="G241" s="114" t="s">
        <v>853</v>
      </c>
      <c r="H241" s="114">
        <v>128</v>
      </c>
      <c r="I241" s="122" t="s">
        <v>947</v>
      </c>
      <c r="J241" s="114" t="s">
        <v>67</v>
      </c>
      <c r="K241" s="114" t="s">
        <v>1200</v>
      </c>
      <c r="L241" s="114" t="s">
        <v>715</v>
      </c>
      <c r="M241" s="114">
        <v>-0.1</v>
      </c>
      <c r="N241" s="116">
        <v>0</v>
      </c>
    </row>
    <row r="242" spans="1:14" x14ac:dyDescent="0.3">
      <c r="B242" s="117">
        <v>232</v>
      </c>
      <c r="C242" s="114">
        <v>29</v>
      </c>
      <c r="D242" s="114" t="s">
        <v>788</v>
      </c>
      <c r="E242" s="114" t="s">
        <v>789</v>
      </c>
      <c r="F242" s="115">
        <v>4.5023148148148145E-2</v>
      </c>
      <c r="G242" s="114" t="s">
        <v>833</v>
      </c>
      <c r="H242" s="114">
        <v>72</v>
      </c>
      <c r="I242" s="122" t="s">
        <v>923</v>
      </c>
      <c r="J242" s="114" t="s">
        <v>67</v>
      </c>
      <c r="K242" s="114" t="s">
        <v>1201</v>
      </c>
      <c r="L242" s="114" t="s">
        <v>715</v>
      </c>
      <c r="M242" s="114">
        <v>0</v>
      </c>
      <c r="N242" s="116">
        <v>0</v>
      </c>
    </row>
    <row r="243" spans="1:14" x14ac:dyDescent="0.3">
      <c r="B243" s="117">
        <v>233</v>
      </c>
      <c r="C243" s="114">
        <v>30</v>
      </c>
      <c r="D243" s="114" t="s">
        <v>785</v>
      </c>
      <c r="E243" s="114" t="s">
        <v>788</v>
      </c>
      <c r="F243" s="115">
        <v>3.9050925925925926E-2</v>
      </c>
      <c r="G243" s="114" t="s">
        <v>854</v>
      </c>
      <c r="H243" s="114">
        <v>61</v>
      </c>
      <c r="I243" s="122" t="s">
        <v>948</v>
      </c>
      <c r="J243" s="114" t="s">
        <v>67</v>
      </c>
      <c r="K243" s="114" t="s">
        <v>1202</v>
      </c>
      <c r="L243" s="114" t="s">
        <v>716</v>
      </c>
      <c r="M243" s="114">
        <v>0</v>
      </c>
      <c r="N243" s="116">
        <v>0</v>
      </c>
    </row>
    <row r="244" spans="1:14" x14ac:dyDescent="0.3">
      <c r="B244" s="117">
        <v>234</v>
      </c>
      <c r="C244" s="114">
        <v>30</v>
      </c>
      <c r="D244" s="114" t="s">
        <v>789</v>
      </c>
      <c r="E244" s="114" t="s">
        <v>216</v>
      </c>
      <c r="F244" s="115">
        <v>3.3969907407407407E-2</v>
      </c>
      <c r="G244" s="114" t="s">
        <v>855</v>
      </c>
      <c r="H244" s="114">
        <v>48</v>
      </c>
      <c r="I244" s="122" t="s">
        <v>949</v>
      </c>
      <c r="J244" s="114" t="s">
        <v>67</v>
      </c>
      <c r="K244" s="114" t="s">
        <v>1203</v>
      </c>
      <c r="L244" s="114" t="s">
        <v>715</v>
      </c>
      <c r="M244" s="114">
        <v>0</v>
      </c>
      <c r="N244" s="116">
        <v>0.1</v>
      </c>
    </row>
    <row r="245" spans="1:14" x14ac:dyDescent="0.3">
      <c r="B245" s="117">
        <v>235</v>
      </c>
      <c r="C245" s="114">
        <v>30</v>
      </c>
      <c r="D245" s="114" t="s">
        <v>790</v>
      </c>
      <c r="E245" s="114" t="s">
        <v>787</v>
      </c>
      <c r="F245" s="115">
        <v>3.8159722222222227E-2</v>
      </c>
      <c r="G245" s="114" t="s">
        <v>322</v>
      </c>
      <c r="H245" s="114">
        <v>40</v>
      </c>
      <c r="I245" s="122" t="s">
        <v>428</v>
      </c>
      <c r="J245" s="114" t="s">
        <v>67</v>
      </c>
      <c r="K245" s="114" t="s">
        <v>1204</v>
      </c>
      <c r="L245" s="114" t="s">
        <v>716</v>
      </c>
      <c r="M245" s="114">
        <v>0</v>
      </c>
      <c r="N245" s="116">
        <v>0</v>
      </c>
    </row>
    <row r="246" spans="1:14" x14ac:dyDescent="0.3">
      <c r="B246" s="117">
        <v>236</v>
      </c>
      <c r="C246" s="114">
        <v>30</v>
      </c>
      <c r="D246" s="114" t="s">
        <v>791</v>
      </c>
      <c r="E246" s="114" t="s">
        <v>217</v>
      </c>
      <c r="F246" s="115">
        <v>3.8842592592592588E-2</v>
      </c>
      <c r="G246" s="114" t="s">
        <v>361</v>
      </c>
      <c r="H246" s="114">
        <v>50</v>
      </c>
      <c r="I246" s="122" t="s">
        <v>468</v>
      </c>
      <c r="J246" s="114" t="s">
        <v>67</v>
      </c>
      <c r="K246" s="114" t="s">
        <v>1205</v>
      </c>
      <c r="L246" s="114" t="s">
        <v>716</v>
      </c>
      <c r="M246" s="114">
        <v>0</v>
      </c>
      <c r="N246" s="116">
        <v>0</v>
      </c>
    </row>
    <row r="247" spans="1:14" x14ac:dyDescent="0.3">
      <c r="B247" s="117">
        <v>237</v>
      </c>
      <c r="C247" s="114">
        <v>30</v>
      </c>
      <c r="D247" s="114" t="s">
        <v>792</v>
      </c>
      <c r="E247" s="114" t="s">
        <v>222</v>
      </c>
      <c r="F247" s="115">
        <v>4.5057870370370373E-2</v>
      </c>
      <c r="G247" s="114" t="s">
        <v>856</v>
      </c>
      <c r="H247" s="114">
        <v>72</v>
      </c>
      <c r="I247" s="122" t="s">
        <v>950</v>
      </c>
      <c r="J247" s="114" t="s">
        <v>67</v>
      </c>
      <c r="K247" s="114" t="s">
        <v>1206</v>
      </c>
      <c r="L247" s="114" t="s">
        <v>716</v>
      </c>
      <c r="M247" s="114">
        <v>-0.05</v>
      </c>
      <c r="N247" s="116">
        <v>0</v>
      </c>
    </row>
    <row r="248" spans="1:14" x14ac:dyDescent="0.3">
      <c r="B248" s="117">
        <v>238</v>
      </c>
      <c r="C248" s="114">
        <v>30</v>
      </c>
      <c r="D248" s="114" t="s">
        <v>793</v>
      </c>
      <c r="E248" s="114" t="s">
        <v>220</v>
      </c>
      <c r="F248" s="115">
        <v>4.0937500000000002E-2</v>
      </c>
      <c r="G248" s="114" t="s">
        <v>864</v>
      </c>
      <c r="H248" s="114">
        <v>54</v>
      </c>
      <c r="I248" s="122" t="s">
        <v>969</v>
      </c>
      <c r="J248" s="114" t="s">
        <v>3</v>
      </c>
      <c r="K248" s="114" t="s">
        <v>1207</v>
      </c>
      <c r="L248" s="114" t="s">
        <v>717</v>
      </c>
      <c r="M248" s="114">
        <v>988.69</v>
      </c>
      <c r="N248" s="116" t="s">
        <v>746</v>
      </c>
    </row>
    <row r="249" spans="1:14" x14ac:dyDescent="0.3">
      <c r="B249" s="117">
        <v>239</v>
      </c>
      <c r="C249" s="114">
        <v>30</v>
      </c>
      <c r="D249" s="114" t="s">
        <v>794</v>
      </c>
      <c r="E249" s="114" t="s">
        <v>218</v>
      </c>
      <c r="F249" s="115">
        <v>4.880787037037037E-2</v>
      </c>
      <c r="G249" s="114" t="s">
        <v>826</v>
      </c>
      <c r="H249" s="114">
        <v>69</v>
      </c>
      <c r="I249" s="122" t="s">
        <v>915</v>
      </c>
      <c r="J249" s="114" t="s">
        <v>3</v>
      </c>
      <c r="K249" s="114" t="s">
        <v>1208</v>
      </c>
      <c r="L249" s="114" t="s">
        <v>718</v>
      </c>
      <c r="M249" s="114">
        <v>988.71</v>
      </c>
      <c r="N249" s="116">
        <v>5.62</v>
      </c>
    </row>
    <row r="250" spans="1:14" x14ac:dyDescent="0.3">
      <c r="B250" s="117">
        <v>240</v>
      </c>
      <c r="C250" s="114">
        <v>30</v>
      </c>
      <c r="D250" s="114" t="s">
        <v>215</v>
      </c>
      <c r="E250" s="114" t="s">
        <v>786</v>
      </c>
      <c r="F250" s="115">
        <v>4.8865740740740737E-2</v>
      </c>
      <c r="G250" s="114" t="s">
        <v>290</v>
      </c>
      <c r="H250" s="114">
        <v>74</v>
      </c>
      <c r="I250" s="122" t="s">
        <v>928</v>
      </c>
      <c r="J250" s="114" t="s">
        <v>3</v>
      </c>
      <c r="K250" s="114" t="s">
        <v>1209</v>
      </c>
      <c r="L250" s="114" t="s">
        <v>717</v>
      </c>
      <c r="M250" s="114" t="s">
        <v>730</v>
      </c>
      <c r="N250" s="116">
        <v>25</v>
      </c>
    </row>
    <row r="251" spans="1:14" x14ac:dyDescent="0.3">
      <c r="A251" s="119" t="s">
        <v>783</v>
      </c>
      <c r="B251" s="119" t="s">
        <v>783</v>
      </c>
      <c r="C251" s="119" t="s">
        <v>783</v>
      </c>
      <c r="D251" s="119" t="s">
        <v>783</v>
      </c>
      <c r="E251" s="119" t="s">
        <v>783</v>
      </c>
      <c r="F251" s="119" t="s">
        <v>783</v>
      </c>
      <c r="G251" s="119" t="s">
        <v>783</v>
      </c>
      <c r="H251" s="119" t="s">
        <v>783</v>
      </c>
      <c r="I251" s="119" t="s">
        <v>783</v>
      </c>
      <c r="J251" s="119" t="s">
        <v>783</v>
      </c>
      <c r="K251" s="119" t="s">
        <v>783</v>
      </c>
      <c r="L251" s="119" t="s">
        <v>783</v>
      </c>
      <c r="M251" s="119" t="s">
        <v>783</v>
      </c>
      <c r="N251" s="119" t="s">
        <v>783</v>
      </c>
    </row>
  </sheetData>
  <sortState ref="A11:N250">
    <sortCondition ref="B11:B250"/>
    <sortCondition ref="H11:H25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1"/>
  <sheetViews>
    <sheetView workbookViewId="0">
      <pane ySplit="10" topLeftCell="A483" activePane="bottomLeft" state="frozen"/>
      <selection pane="bottomLeft" activeCell="B496" sqref="B496"/>
    </sheetView>
  </sheetViews>
  <sheetFormatPr defaultRowHeight="14.4" x14ac:dyDescent="0.3"/>
  <cols>
    <col min="1" max="1" width="1.6640625" customWidth="1"/>
    <col min="2" max="2" width="4.6640625" style="63" customWidth="1"/>
    <col min="3" max="3" width="6.6640625" customWidth="1"/>
    <col min="4" max="5" width="32.6640625" customWidth="1"/>
    <col min="6" max="6" width="12.6640625" style="53" bestFit="1" customWidth="1"/>
    <col min="7" max="7" width="4.6640625" customWidth="1"/>
    <col min="8" max="8" width="6.6640625" customWidth="1"/>
    <col min="9" max="9" width="45.6640625" customWidth="1"/>
    <col min="10" max="10" width="6.6640625" customWidth="1"/>
    <col min="11" max="11" width="20.6640625" customWidth="1"/>
    <col min="12" max="12" width="18.6640625" customWidth="1"/>
  </cols>
  <sheetData>
    <row r="1" spans="1:14" ht="18" x14ac:dyDescent="0.35">
      <c r="A1" s="109" t="s">
        <v>1276</v>
      </c>
    </row>
    <row r="3" spans="1:14" x14ac:dyDescent="0.3">
      <c r="F3" s="169">
        <f>25*480/60</f>
        <v>200</v>
      </c>
    </row>
    <row r="4" spans="1:14" x14ac:dyDescent="0.3">
      <c r="F4" s="53">
        <f>(684*3600+34*60+50)/(3600*480)</f>
        <v>1.4262094907407408</v>
      </c>
    </row>
    <row r="5" spans="1:14" x14ac:dyDescent="0.3">
      <c r="F5" s="168"/>
    </row>
    <row r="6" spans="1:14" x14ac:dyDescent="0.3">
      <c r="F6" s="167">
        <f>SUM(F11:F490)</f>
        <v>28.524189814814825</v>
      </c>
      <c r="H6">
        <f>1.5 +(H7*2*5/3600)</f>
        <v>1.675636574074074</v>
      </c>
      <c r="J6" s="161" t="s">
        <v>1943</v>
      </c>
    </row>
    <row r="7" spans="1:14" x14ac:dyDescent="0.3">
      <c r="F7" s="156">
        <f>SUM(F11:F490)/480</f>
        <v>5.9425395447530886E-2</v>
      </c>
      <c r="H7" s="170">
        <f>SUM(H11:H490)/480 - 0.5</f>
        <v>63.229166666666664</v>
      </c>
    </row>
    <row r="9" spans="1:14" s="64" customFormat="1" x14ac:dyDescent="0.3">
      <c r="B9" s="65" t="s">
        <v>0</v>
      </c>
      <c r="C9" s="157" t="s">
        <v>784</v>
      </c>
      <c r="D9" s="157" t="s">
        <v>252</v>
      </c>
      <c r="E9" s="158" t="s">
        <v>251</v>
      </c>
      <c r="F9" s="157" t="s">
        <v>253</v>
      </c>
      <c r="G9" s="157" t="s">
        <v>254</v>
      </c>
      <c r="H9" s="157" t="s">
        <v>107</v>
      </c>
      <c r="I9" s="157" t="s">
        <v>255</v>
      </c>
      <c r="J9" s="157" t="s">
        <v>256</v>
      </c>
      <c r="K9" s="157" t="s">
        <v>257</v>
      </c>
      <c r="L9" s="157" t="s">
        <v>258</v>
      </c>
      <c r="M9" s="157" t="s">
        <v>1277</v>
      </c>
      <c r="N9" s="159" t="s">
        <v>1278</v>
      </c>
    </row>
    <row r="10" spans="1:14" s="64" customFormat="1" x14ac:dyDescent="0.3">
      <c r="B10" s="6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x14ac:dyDescent="0.3">
      <c r="B11" s="117">
        <v>1</v>
      </c>
      <c r="C11" s="163">
        <v>1</v>
      </c>
      <c r="D11" s="163" t="s">
        <v>1284</v>
      </c>
      <c r="E11" s="163" t="s">
        <v>1279</v>
      </c>
      <c r="F11" s="164">
        <v>5.8865740740740739E-2</v>
      </c>
      <c r="G11" s="163" t="s">
        <v>337</v>
      </c>
      <c r="H11" s="163">
        <v>55</v>
      </c>
      <c r="I11" s="165" t="s">
        <v>442</v>
      </c>
      <c r="J11" s="163" t="s">
        <v>3</v>
      </c>
      <c r="K11" s="163" t="s">
        <v>1433</v>
      </c>
      <c r="L11" s="163" t="s">
        <v>717</v>
      </c>
      <c r="M11" s="163">
        <v>62.3</v>
      </c>
      <c r="N11" s="163" t="s">
        <v>1232</v>
      </c>
    </row>
    <row r="12" spans="1:14" x14ac:dyDescent="0.3">
      <c r="B12" s="117">
        <v>2</v>
      </c>
      <c r="C12" s="114">
        <v>1</v>
      </c>
      <c r="D12" s="114" t="s">
        <v>1275</v>
      </c>
      <c r="E12" s="160" t="s">
        <v>217</v>
      </c>
      <c r="F12" s="115">
        <v>5.0381944444444444E-2</v>
      </c>
      <c r="G12" s="114" t="s">
        <v>291</v>
      </c>
      <c r="H12" s="114">
        <v>45</v>
      </c>
      <c r="I12" s="122" t="s">
        <v>394</v>
      </c>
      <c r="J12" s="114" t="s">
        <v>3</v>
      </c>
      <c r="K12" s="114" t="s">
        <v>1434</v>
      </c>
      <c r="L12" s="114" t="s">
        <v>717</v>
      </c>
      <c r="M12" s="114" t="s">
        <v>752</v>
      </c>
      <c r="N12" s="116" t="s">
        <v>778</v>
      </c>
    </row>
    <row r="13" spans="1:14" x14ac:dyDescent="0.3">
      <c r="B13" s="117">
        <v>3</v>
      </c>
      <c r="C13" s="114">
        <v>1</v>
      </c>
      <c r="D13" s="114" t="s">
        <v>1266</v>
      </c>
      <c r="E13" s="160" t="s">
        <v>1280</v>
      </c>
      <c r="F13" s="115">
        <v>6.7395833333333335E-2</v>
      </c>
      <c r="G13" s="114" t="s">
        <v>1285</v>
      </c>
      <c r="H13" s="114">
        <v>54</v>
      </c>
      <c r="I13" s="122" t="s">
        <v>1341</v>
      </c>
      <c r="J13" s="114" t="s">
        <v>67</v>
      </c>
      <c r="K13" s="114" t="s">
        <v>1435</v>
      </c>
      <c r="L13" s="114" t="s">
        <v>715</v>
      </c>
      <c r="M13" s="114">
        <v>0</v>
      </c>
      <c r="N13" s="116">
        <v>0</v>
      </c>
    </row>
    <row r="14" spans="1:14" x14ac:dyDescent="0.3">
      <c r="B14" s="117">
        <v>4</v>
      </c>
      <c r="C14" s="114">
        <v>1</v>
      </c>
      <c r="D14" s="114" t="s">
        <v>1270</v>
      </c>
      <c r="E14" s="160" t="s">
        <v>1281</v>
      </c>
      <c r="F14" s="115">
        <v>6.1562499999999999E-2</v>
      </c>
      <c r="G14" s="114" t="s">
        <v>1286</v>
      </c>
      <c r="H14" s="114">
        <v>53</v>
      </c>
      <c r="I14" s="122" t="s">
        <v>1342</v>
      </c>
      <c r="J14" s="114" t="s">
        <v>3</v>
      </c>
      <c r="K14" s="114" t="s">
        <v>1436</v>
      </c>
      <c r="L14" s="114" t="s">
        <v>717</v>
      </c>
      <c r="M14" s="114" t="s">
        <v>727</v>
      </c>
      <c r="N14" s="116" t="s">
        <v>778</v>
      </c>
    </row>
    <row r="15" spans="1:14" x14ac:dyDescent="0.3">
      <c r="B15" s="117">
        <v>5</v>
      </c>
      <c r="C15" s="114">
        <v>1</v>
      </c>
      <c r="D15" s="114" t="s">
        <v>1264</v>
      </c>
      <c r="E15" s="160" t="s">
        <v>793</v>
      </c>
      <c r="F15" s="115">
        <v>5.4351851851851853E-2</v>
      </c>
      <c r="G15" s="114" t="s">
        <v>291</v>
      </c>
      <c r="H15" s="114">
        <v>59</v>
      </c>
      <c r="I15" s="122" t="s">
        <v>1343</v>
      </c>
      <c r="J15" s="114" t="s">
        <v>67</v>
      </c>
      <c r="K15" s="114" t="s">
        <v>1437</v>
      </c>
      <c r="L15" s="114" t="s">
        <v>718</v>
      </c>
      <c r="M15" s="114">
        <v>0.28000000000000003</v>
      </c>
      <c r="N15" s="116">
        <v>0</v>
      </c>
    </row>
    <row r="16" spans="1:14" x14ac:dyDescent="0.3">
      <c r="B16" s="117">
        <v>6</v>
      </c>
      <c r="C16" s="114">
        <v>1</v>
      </c>
      <c r="D16" s="114" t="s">
        <v>1267</v>
      </c>
      <c r="E16" s="160" t="s">
        <v>1282</v>
      </c>
      <c r="F16" s="115">
        <v>6.5509259259259267E-2</v>
      </c>
      <c r="G16" s="114" t="s">
        <v>338</v>
      </c>
      <c r="H16" s="114">
        <v>68</v>
      </c>
      <c r="I16" s="122" t="s">
        <v>443</v>
      </c>
      <c r="J16" s="114" t="s">
        <v>4</v>
      </c>
      <c r="K16" s="114" t="s">
        <v>1438</v>
      </c>
      <c r="L16" s="114" t="s">
        <v>717</v>
      </c>
      <c r="M16" s="114">
        <v>-11.67</v>
      </c>
      <c r="N16" s="116">
        <v>-298.77</v>
      </c>
    </row>
    <row r="17" spans="2:14" x14ac:dyDescent="0.3">
      <c r="B17" s="117">
        <v>7</v>
      </c>
      <c r="C17" s="114">
        <v>1</v>
      </c>
      <c r="D17" s="114" t="s">
        <v>1283</v>
      </c>
      <c r="E17" s="160" t="s">
        <v>215</v>
      </c>
      <c r="F17" s="115">
        <v>6.761574074074074E-2</v>
      </c>
      <c r="G17" s="114" t="s">
        <v>846</v>
      </c>
      <c r="H17" s="114">
        <v>81</v>
      </c>
      <c r="I17" s="122" t="s">
        <v>939</v>
      </c>
      <c r="J17" s="114" t="s">
        <v>67</v>
      </c>
      <c r="K17" s="114" t="s">
        <v>1439</v>
      </c>
      <c r="L17" s="114" t="s">
        <v>716</v>
      </c>
      <c r="M17" s="114">
        <v>0</v>
      </c>
      <c r="N17" s="116">
        <v>0</v>
      </c>
    </row>
    <row r="18" spans="2:14" x14ac:dyDescent="0.3">
      <c r="B18" s="117">
        <v>8</v>
      </c>
      <c r="C18" s="114">
        <v>1</v>
      </c>
      <c r="D18" s="114" t="s">
        <v>1265</v>
      </c>
      <c r="E18" s="160" t="s">
        <v>787</v>
      </c>
      <c r="F18" s="115">
        <v>4.387731481481482E-2</v>
      </c>
      <c r="G18" s="114" t="s">
        <v>835</v>
      </c>
      <c r="H18" s="114">
        <v>38</v>
      </c>
      <c r="I18" s="122" t="s">
        <v>926</v>
      </c>
      <c r="J18" s="114" t="s">
        <v>67</v>
      </c>
      <c r="K18" s="114" t="s">
        <v>1440</v>
      </c>
      <c r="L18" s="114" t="s">
        <v>716</v>
      </c>
      <c r="M18" s="114">
        <v>0</v>
      </c>
      <c r="N18" s="116">
        <v>0</v>
      </c>
    </row>
    <row r="19" spans="2:14" x14ac:dyDescent="0.3">
      <c r="B19" s="117">
        <v>9</v>
      </c>
      <c r="C19" s="114">
        <v>2</v>
      </c>
      <c r="D19" s="114" t="s">
        <v>1279</v>
      </c>
      <c r="E19" s="160" t="s">
        <v>787</v>
      </c>
      <c r="F19" s="115">
        <v>4.5937499999999999E-2</v>
      </c>
      <c r="G19" s="114" t="s">
        <v>285</v>
      </c>
      <c r="H19" s="114">
        <v>53</v>
      </c>
      <c r="I19" s="122" t="s">
        <v>388</v>
      </c>
      <c r="J19" s="114" t="s">
        <v>67</v>
      </c>
      <c r="K19" s="114" t="s">
        <v>1441</v>
      </c>
      <c r="L19" s="114" t="s">
        <v>716</v>
      </c>
      <c r="M19" s="114">
        <v>0.01</v>
      </c>
      <c r="N19" s="116">
        <v>0</v>
      </c>
    </row>
    <row r="20" spans="2:14" x14ac:dyDescent="0.3">
      <c r="B20" s="117">
        <v>10</v>
      </c>
      <c r="C20" s="114">
        <v>2</v>
      </c>
      <c r="D20" s="114" t="s">
        <v>215</v>
      </c>
      <c r="E20" s="160" t="s">
        <v>1265</v>
      </c>
      <c r="F20" s="115">
        <v>6.6145833333333334E-2</v>
      </c>
      <c r="G20" s="114" t="s">
        <v>291</v>
      </c>
      <c r="H20" s="114">
        <v>71</v>
      </c>
      <c r="I20" s="122" t="s">
        <v>394</v>
      </c>
      <c r="J20" s="114" t="s">
        <v>67</v>
      </c>
      <c r="K20" s="114" t="s">
        <v>1442</v>
      </c>
      <c r="L20" s="114" t="s">
        <v>716</v>
      </c>
      <c r="M20" s="114">
        <v>0</v>
      </c>
      <c r="N20" s="116">
        <v>0</v>
      </c>
    </row>
    <row r="21" spans="2:14" x14ac:dyDescent="0.3">
      <c r="B21" s="117">
        <v>11</v>
      </c>
      <c r="C21" s="114">
        <v>2</v>
      </c>
      <c r="D21" s="114" t="s">
        <v>1282</v>
      </c>
      <c r="E21" s="160" t="s">
        <v>1283</v>
      </c>
      <c r="F21" s="115">
        <v>5.3229166666666661E-2</v>
      </c>
      <c r="G21" s="114" t="s">
        <v>820</v>
      </c>
      <c r="H21" s="114">
        <v>44</v>
      </c>
      <c r="I21" s="122" t="s">
        <v>905</v>
      </c>
      <c r="J21" s="114" t="s">
        <v>67</v>
      </c>
      <c r="K21" s="114" t="s">
        <v>1443</v>
      </c>
      <c r="L21" s="114" t="s">
        <v>715</v>
      </c>
      <c r="M21" s="114">
        <v>0</v>
      </c>
      <c r="N21" s="116">
        <v>0</v>
      </c>
    </row>
    <row r="22" spans="2:14" x14ac:dyDescent="0.3">
      <c r="B22" s="117">
        <v>12</v>
      </c>
      <c r="C22" s="114">
        <v>2</v>
      </c>
      <c r="D22" s="114" t="s">
        <v>793</v>
      </c>
      <c r="E22" s="160" t="s">
        <v>1267</v>
      </c>
      <c r="F22" s="115">
        <v>5.8634259259259254E-2</v>
      </c>
      <c r="G22" s="114" t="s">
        <v>1287</v>
      </c>
      <c r="H22" s="114">
        <v>55</v>
      </c>
      <c r="I22" s="122" t="s">
        <v>1344</v>
      </c>
      <c r="J22" s="114" t="s">
        <v>3</v>
      </c>
      <c r="K22" s="114" t="s">
        <v>1444</v>
      </c>
      <c r="L22" s="114" t="s">
        <v>717</v>
      </c>
      <c r="M22" s="114">
        <v>988.67</v>
      </c>
      <c r="N22" s="116">
        <v>24.47</v>
      </c>
    </row>
    <row r="23" spans="2:14" x14ac:dyDescent="0.3">
      <c r="B23" s="117">
        <v>13</v>
      </c>
      <c r="C23" s="114">
        <v>2</v>
      </c>
      <c r="D23" s="114" t="s">
        <v>1281</v>
      </c>
      <c r="E23" s="160" t="s">
        <v>1264</v>
      </c>
      <c r="F23" s="115">
        <v>7.1921296296296303E-2</v>
      </c>
      <c r="G23" s="114" t="s">
        <v>331</v>
      </c>
      <c r="H23" s="114">
        <v>94</v>
      </c>
      <c r="I23" s="122" t="s">
        <v>1345</v>
      </c>
      <c r="J23" s="114" t="s">
        <v>67</v>
      </c>
      <c r="K23" s="114" t="s">
        <v>1445</v>
      </c>
      <c r="L23" s="114" t="s">
        <v>718</v>
      </c>
      <c r="M23" s="114">
        <v>-0.05</v>
      </c>
      <c r="N23" s="116">
        <v>-1.59</v>
      </c>
    </row>
    <row r="24" spans="2:14" x14ac:dyDescent="0.3">
      <c r="B24" s="117">
        <v>14</v>
      </c>
      <c r="C24" s="114">
        <v>2</v>
      </c>
      <c r="D24" s="114" t="s">
        <v>1280</v>
      </c>
      <c r="E24" s="160" t="s">
        <v>1270</v>
      </c>
      <c r="F24" s="115">
        <v>6.6296296296296298E-2</v>
      </c>
      <c r="G24" s="114" t="s">
        <v>839</v>
      </c>
      <c r="H24" s="114">
        <v>62</v>
      </c>
      <c r="I24" s="122" t="s">
        <v>1346</v>
      </c>
      <c r="J24" s="114" t="s">
        <v>4</v>
      </c>
      <c r="K24" s="114" t="s">
        <v>1446</v>
      </c>
      <c r="L24" s="114" t="s">
        <v>717</v>
      </c>
      <c r="M24" s="114">
        <v>-988.5</v>
      </c>
      <c r="N24" s="116">
        <v>-284.37</v>
      </c>
    </row>
    <row r="25" spans="2:14" x14ac:dyDescent="0.3">
      <c r="B25" s="117">
        <v>15</v>
      </c>
      <c r="C25" s="114">
        <v>2</v>
      </c>
      <c r="D25" s="114" t="s">
        <v>217</v>
      </c>
      <c r="E25" s="160" t="s">
        <v>1266</v>
      </c>
      <c r="F25" s="115">
        <v>5.9166666666666666E-2</v>
      </c>
      <c r="G25" s="114" t="s">
        <v>835</v>
      </c>
      <c r="H25" s="114">
        <v>50</v>
      </c>
      <c r="I25" s="122" t="s">
        <v>926</v>
      </c>
      <c r="J25" s="114" t="s">
        <v>4</v>
      </c>
      <c r="K25" s="114" t="s">
        <v>1447</v>
      </c>
      <c r="L25" s="114" t="s">
        <v>717</v>
      </c>
      <c r="M25" s="114">
        <v>-17.68</v>
      </c>
      <c r="N25" s="116">
        <v>-60.38</v>
      </c>
    </row>
    <row r="26" spans="2:14" x14ac:dyDescent="0.3">
      <c r="B26" s="117">
        <v>16</v>
      </c>
      <c r="C26" s="114">
        <v>2</v>
      </c>
      <c r="D26" s="114" t="s">
        <v>1284</v>
      </c>
      <c r="E26" s="160" t="s">
        <v>1275</v>
      </c>
      <c r="F26" s="115">
        <v>5.7534722222222223E-2</v>
      </c>
      <c r="G26" s="114" t="s">
        <v>338</v>
      </c>
      <c r="H26" s="114">
        <v>55</v>
      </c>
      <c r="I26" s="122" t="s">
        <v>443</v>
      </c>
      <c r="J26" s="114" t="s">
        <v>67</v>
      </c>
      <c r="K26" s="114" t="s">
        <v>1448</v>
      </c>
      <c r="L26" s="114" t="s">
        <v>716</v>
      </c>
      <c r="M26" s="114">
        <v>0</v>
      </c>
      <c r="N26" s="116">
        <v>0</v>
      </c>
    </row>
    <row r="27" spans="2:14" x14ac:dyDescent="0.3">
      <c r="B27" s="117">
        <v>17</v>
      </c>
      <c r="C27" s="114">
        <v>3</v>
      </c>
      <c r="D27" s="114" t="s">
        <v>1275</v>
      </c>
      <c r="E27" s="160" t="s">
        <v>1279</v>
      </c>
      <c r="F27" s="115">
        <v>5.679398148148148E-2</v>
      </c>
      <c r="G27" s="114" t="s">
        <v>275</v>
      </c>
      <c r="H27" s="114">
        <v>52</v>
      </c>
      <c r="I27" s="122" t="s">
        <v>395</v>
      </c>
      <c r="J27" s="114" t="s">
        <v>3</v>
      </c>
      <c r="K27" s="114" t="s">
        <v>1449</v>
      </c>
      <c r="L27" s="114" t="s">
        <v>717</v>
      </c>
      <c r="M27" s="114" t="s">
        <v>732</v>
      </c>
      <c r="N27" s="116" t="s">
        <v>778</v>
      </c>
    </row>
    <row r="28" spans="2:14" x14ac:dyDescent="0.3">
      <c r="B28" s="117">
        <v>18</v>
      </c>
      <c r="C28" s="114">
        <v>3</v>
      </c>
      <c r="D28" s="114" t="s">
        <v>1266</v>
      </c>
      <c r="E28" s="160" t="s">
        <v>1284</v>
      </c>
      <c r="F28" s="115">
        <v>6.8425925925925932E-2</v>
      </c>
      <c r="G28" s="114" t="s">
        <v>264</v>
      </c>
      <c r="H28" s="114">
        <v>69</v>
      </c>
      <c r="I28" s="122" t="s">
        <v>1347</v>
      </c>
      <c r="J28" s="114" t="s">
        <v>67</v>
      </c>
      <c r="K28" s="114" t="s">
        <v>1450</v>
      </c>
      <c r="L28" s="114" t="s">
        <v>716</v>
      </c>
      <c r="M28" s="114">
        <v>0</v>
      </c>
      <c r="N28" s="116">
        <v>0</v>
      </c>
    </row>
    <row r="29" spans="2:14" x14ac:dyDescent="0.3">
      <c r="B29" s="117">
        <v>19</v>
      </c>
      <c r="C29" s="114">
        <v>3</v>
      </c>
      <c r="D29" s="114" t="s">
        <v>1270</v>
      </c>
      <c r="E29" s="160" t="s">
        <v>217</v>
      </c>
      <c r="F29" s="115">
        <v>5.1724537037037034E-2</v>
      </c>
      <c r="G29" s="114" t="s">
        <v>1288</v>
      </c>
      <c r="H29" s="114">
        <v>43</v>
      </c>
      <c r="I29" s="122" t="s">
        <v>1348</v>
      </c>
      <c r="J29" s="114" t="s">
        <v>3</v>
      </c>
      <c r="K29" s="114" t="s">
        <v>1451</v>
      </c>
      <c r="L29" s="114" t="s">
        <v>717</v>
      </c>
      <c r="M29" s="114">
        <v>295.37</v>
      </c>
      <c r="N29" s="116">
        <v>17.68</v>
      </c>
    </row>
    <row r="30" spans="2:14" x14ac:dyDescent="0.3">
      <c r="B30" s="117">
        <v>20</v>
      </c>
      <c r="C30" s="114">
        <v>3</v>
      </c>
      <c r="D30" s="114" t="s">
        <v>1264</v>
      </c>
      <c r="E30" s="160" t="s">
        <v>1280</v>
      </c>
      <c r="F30" s="115">
        <v>6.3796296296296295E-2</v>
      </c>
      <c r="G30" s="114" t="s">
        <v>291</v>
      </c>
      <c r="H30" s="114">
        <v>59</v>
      </c>
      <c r="I30" s="122" t="s">
        <v>394</v>
      </c>
      <c r="J30" s="114" t="s">
        <v>3</v>
      </c>
      <c r="K30" s="114" t="s">
        <v>1452</v>
      </c>
      <c r="L30" s="114" t="s">
        <v>717</v>
      </c>
      <c r="M30" s="114">
        <v>86.37</v>
      </c>
      <c r="N30" s="116">
        <v>988.52</v>
      </c>
    </row>
    <row r="31" spans="2:14" x14ac:dyDescent="0.3">
      <c r="B31" s="117">
        <v>21</v>
      </c>
      <c r="C31" s="114">
        <v>3</v>
      </c>
      <c r="D31" s="114" t="s">
        <v>1267</v>
      </c>
      <c r="E31" s="160" t="s">
        <v>1281</v>
      </c>
      <c r="F31" s="115">
        <v>6.8078703703703711E-2</v>
      </c>
      <c r="G31" s="114" t="s">
        <v>301</v>
      </c>
      <c r="H31" s="114">
        <v>68</v>
      </c>
      <c r="I31" s="122" t="s">
        <v>401</v>
      </c>
      <c r="J31" s="114" t="s">
        <v>4</v>
      </c>
      <c r="K31" s="114" t="s">
        <v>1453</v>
      </c>
      <c r="L31" s="114" t="s">
        <v>717</v>
      </c>
      <c r="M31" s="114">
        <v>-70.849999999999994</v>
      </c>
      <c r="N31" s="116" t="s">
        <v>763</v>
      </c>
    </row>
    <row r="32" spans="2:14" x14ac:dyDescent="0.3">
      <c r="B32" s="117">
        <v>22</v>
      </c>
      <c r="C32" s="114">
        <v>3</v>
      </c>
      <c r="D32" s="114" t="s">
        <v>1283</v>
      </c>
      <c r="E32" s="160" t="s">
        <v>793</v>
      </c>
      <c r="F32" s="115">
        <v>6.4444444444444443E-2</v>
      </c>
      <c r="G32" s="114" t="s">
        <v>292</v>
      </c>
      <c r="H32" s="114">
        <v>70</v>
      </c>
      <c r="I32" s="122" t="s">
        <v>395</v>
      </c>
      <c r="J32" s="114" t="s">
        <v>3</v>
      </c>
      <c r="K32" s="114" t="s">
        <v>1454</v>
      </c>
      <c r="L32" s="114" t="s">
        <v>717</v>
      </c>
      <c r="M32" s="114">
        <v>318.39</v>
      </c>
      <c r="N32" s="116" t="s">
        <v>773</v>
      </c>
    </row>
    <row r="33" spans="2:14" x14ac:dyDescent="0.3">
      <c r="B33" s="117">
        <v>23</v>
      </c>
      <c r="C33" s="114">
        <v>3</v>
      </c>
      <c r="D33" s="114" t="s">
        <v>1265</v>
      </c>
      <c r="E33" s="160" t="s">
        <v>1282</v>
      </c>
      <c r="F33" s="115">
        <v>6.1064814814814815E-2</v>
      </c>
      <c r="G33" s="114" t="s">
        <v>1289</v>
      </c>
      <c r="H33" s="114">
        <v>58</v>
      </c>
      <c r="I33" s="122" t="s">
        <v>1349</v>
      </c>
      <c r="J33" s="114" t="s">
        <v>67</v>
      </c>
      <c r="K33" s="114" t="s">
        <v>1455</v>
      </c>
      <c r="L33" s="114" t="s">
        <v>718</v>
      </c>
      <c r="M33" s="114">
        <v>0</v>
      </c>
      <c r="N33" s="116">
        <v>0</v>
      </c>
    </row>
    <row r="34" spans="2:14" x14ac:dyDescent="0.3">
      <c r="B34" s="117">
        <v>24</v>
      </c>
      <c r="C34" s="114">
        <v>3</v>
      </c>
      <c r="D34" s="114" t="s">
        <v>787</v>
      </c>
      <c r="E34" s="160" t="s">
        <v>215</v>
      </c>
      <c r="F34" s="115">
        <v>7.5601851851851851E-2</v>
      </c>
      <c r="G34" s="114" t="s">
        <v>282</v>
      </c>
      <c r="H34" s="114">
        <v>116</v>
      </c>
      <c r="I34" s="122" t="s">
        <v>1350</v>
      </c>
      <c r="J34" s="114" t="s">
        <v>67</v>
      </c>
      <c r="K34" s="114" t="s">
        <v>1456</v>
      </c>
      <c r="L34" s="114" t="s">
        <v>716</v>
      </c>
      <c r="M34" s="114">
        <v>0</v>
      </c>
      <c r="N34" s="116">
        <v>0</v>
      </c>
    </row>
    <row r="35" spans="2:14" x14ac:dyDescent="0.3">
      <c r="B35" s="117">
        <v>25</v>
      </c>
      <c r="C35" s="114">
        <v>4</v>
      </c>
      <c r="D35" s="114" t="s">
        <v>1279</v>
      </c>
      <c r="E35" s="160" t="s">
        <v>215</v>
      </c>
      <c r="F35" s="115">
        <v>4.7650462962962964E-2</v>
      </c>
      <c r="G35" s="114" t="s">
        <v>365</v>
      </c>
      <c r="H35" s="114">
        <v>41</v>
      </c>
      <c r="I35" s="122" t="s">
        <v>1351</v>
      </c>
      <c r="J35" s="114" t="s">
        <v>67</v>
      </c>
      <c r="K35" s="114" t="s">
        <v>1457</v>
      </c>
      <c r="L35" s="114" t="s">
        <v>716</v>
      </c>
      <c r="M35" s="114">
        <v>0</v>
      </c>
      <c r="N35" s="116">
        <v>0</v>
      </c>
    </row>
    <row r="36" spans="2:14" x14ac:dyDescent="0.3">
      <c r="B36" s="117">
        <v>26</v>
      </c>
      <c r="C36" s="114">
        <v>4</v>
      </c>
      <c r="D36" s="114" t="s">
        <v>1282</v>
      </c>
      <c r="E36" s="160" t="s">
        <v>787</v>
      </c>
      <c r="F36" s="115">
        <v>6.2974537037037037E-2</v>
      </c>
      <c r="G36" s="114" t="s">
        <v>354</v>
      </c>
      <c r="H36" s="114">
        <v>60</v>
      </c>
      <c r="I36" s="122" t="s">
        <v>459</v>
      </c>
      <c r="J36" s="114" t="s">
        <v>67</v>
      </c>
      <c r="K36" s="114" t="s">
        <v>1458</v>
      </c>
      <c r="L36" s="114" t="s">
        <v>716</v>
      </c>
      <c r="M36" s="114">
        <v>0</v>
      </c>
      <c r="N36" s="116">
        <v>0</v>
      </c>
    </row>
    <row r="37" spans="2:14" x14ac:dyDescent="0.3">
      <c r="B37" s="117">
        <v>27</v>
      </c>
      <c r="C37" s="114">
        <v>4</v>
      </c>
      <c r="D37" s="114" t="s">
        <v>793</v>
      </c>
      <c r="E37" s="160" t="s">
        <v>1265</v>
      </c>
      <c r="F37" s="115">
        <v>5.8807870370370365E-2</v>
      </c>
      <c r="G37" s="114" t="s">
        <v>348</v>
      </c>
      <c r="H37" s="114">
        <v>71</v>
      </c>
      <c r="I37" s="122" t="s">
        <v>1352</v>
      </c>
      <c r="J37" s="114" t="s">
        <v>67</v>
      </c>
      <c r="K37" s="114" t="s">
        <v>1459</v>
      </c>
      <c r="L37" s="114" t="s">
        <v>718</v>
      </c>
      <c r="M37" s="114">
        <v>0</v>
      </c>
      <c r="N37" s="116">
        <v>0</v>
      </c>
    </row>
    <row r="38" spans="2:14" x14ac:dyDescent="0.3">
      <c r="B38" s="117">
        <v>28</v>
      </c>
      <c r="C38" s="114">
        <v>4</v>
      </c>
      <c r="D38" s="114" t="s">
        <v>1281</v>
      </c>
      <c r="E38" s="160" t="s">
        <v>1283</v>
      </c>
      <c r="F38" s="115">
        <v>7.0659722222222221E-2</v>
      </c>
      <c r="G38" s="114" t="s">
        <v>338</v>
      </c>
      <c r="H38" s="114">
        <v>81</v>
      </c>
      <c r="I38" s="122" t="s">
        <v>879</v>
      </c>
      <c r="J38" s="114" t="s">
        <v>4</v>
      </c>
      <c r="K38" s="114" t="s">
        <v>1460</v>
      </c>
      <c r="L38" s="114" t="s">
        <v>717</v>
      </c>
      <c r="M38" s="114" t="s">
        <v>1226</v>
      </c>
      <c r="N38" s="116" t="s">
        <v>761</v>
      </c>
    </row>
    <row r="39" spans="2:14" x14ac:dyDescent="0.3">
      <c r="B39" s="117">
        <v>29</v>
      </c>
      <c r="C39" s="114">
        <v>4</v>
      </c>
      <c r="D39" s="114" t="s">
        <v>1280</v>
      </c>
      <c r="E39" s="160" t="s">
        <v>1267</v>
      </c>
      <c r="F39" s="115">
        <v>7.3391203703703708E-2</v>
      </c>
      <c r="G39" s="114" t="s">
        <v>1290</v>
      </c>
      <c r="H39" s="114">
        <v>109</v>
      </c>
      <c r="I39" s="122" t="s">
        <v>1353</v>
      </c>
      <c r="J39" s="114" t="s">
        <v>3</v>
      </c>
      <c r="K39" s="114" t="s">
        <v>1461</v>
      </c>
      <c r="L39" s="114" t="s">
        <v>718</v>
      </c>
      <c r="M39" s="114">
        <v>10.64</v>
      </c>
      <c r="N39" s="116">
        <v>69.22</v>
      </c>
    </row>
    <row r="40" spans="2:14" x14ac:dyDescent="0.3">
      <c r="B40" s="117">
        <v>30</v>
      </c>
      <c r="C40" s="114">
        <v>4</v>
      </c>
      <c r="D40" s="114" t="s">
        <v>217</v>
      </c>
      <c r="E40" s="160" t="s">
        <v>1264</v>
      </c>
      <c r="F40" s="115">
        <v>5.2314814814814814E-2</v>
      </c>
      <c r="G40" s="114" t="s">
        <v>1291</v>
      </c>
      <c r="H40" s="114">
        <v>48</v>
      </c>
      <c r="I40" s="122" t="s">
        <v>1354</v>
      </c>
      <c r="J40" s="114" t="s">
        <v>67</v>
      </c>
      <c r="K40" s="114" t="s">
        <v>1462</v>
      </c>
      <c r="L40" s="114" t="s">
        <v>715</v>
      </c>
      <c r="M40" s="114">
        <v>0</v>
      </c>
      <c r="N40" s="116">
        <v>-0.01</v>
      </c>
    </row>
    <row r="41" spans="2:14" x14ac:dyDescent="0.3">
      <c r="B41" s="117">
        <v>31</v>
      </c>
      <c r="C41" s="114">
        <v>4</v>
      </c>
      <c r="D41" s="114" t="s">
        <v>1284</v>
      </c>
      <c r="E41" s="160" t="s">
        <v>1270</v>
      </c>
      <c r="F41" s="115">
        <v>5.7951388888888893E-2</v>
      </c>
      <c r="G41" s="114" t="s">
        <v>1291</v>
      </c>
      <c r="H41" s="114">
        <v>52</v>
      </c>
      <c r="I41" s="122" t="s">
        <v>1355</v>
      </c>
      <c r="J41" s="114" t="s">
        <v>67</v>
      </c>
      <c r="K41" s="114" t="s">
        <v>1463</v>
      </c>
      <c r="L41" s="114" t="s">
        <v>715</v>
      </c>
      <c r="M41" s="114">
        <v>0</v>
      </c>
      <c r="N41" s="116">
        <v>0</v>
      </c>
    </row>
    <row r="42" spans="2:14" x14ac:dyDescent="0.3">
      <c r="B42" s="117">
        <v>32</v>
      </c>
      <c r="C42" s="114">
        <v>4</v>
      </c>
      <c r="D42" s="114" t="s">
        <v>1275</v>
      </c>
      <c r="E42" s="160" t="s">
        <v>1266</v>
      </c>
      <c r="F42" s="115">
        <v>5.9409722222222218E-2</v>
      </c>
      <c r="G42" s="114" t="s">
        <v>337</v>
      </c>
      <c r="H42" s="114">
        <v>52</v>
      </c>
      <c r="I42" s="122" t="s">
        <v>442</v>
      </c>
      <c r="J42" s="114" t="s">
        <v>67</v>
      </c>
      <c r="K42" s="114" t="s">
        <v>1464</v>
      </c>
      <c r="L42" s="114" t="s">
        <v>716</v>
      </c>
      <c r="M42" s="114">
        <v>0.05</v>
      </c>
      <c r="N42" s="116">
        <v>7.0000000000000007E-2</v>
      </c>
    </row>
    <row r="43" spans="2:14" x14ac:dyDescent="0.3">
      <c r="B43" s="117">
        <v>33</v>
      </c>
      <c r="C43" s="114">
        <v>5</v>
      </c>
      <c r="D43" s="114" t="s">
        <v>1266</v>
      </c>
      <c r="E43" s="160" t="s">
        <v>1279</v>
      </c>
      <c r="F43" s="115">
        <v>6.3437499999999994E-2</v>
      </c>
      <c r="G43" s="114" t="s">
        <v>806</v>
      </c>
      <c r="H43" s="114">
        <v>47</v>
      </c>
      <c r="I43" s="122" t="s">
        <v>1356</v>
      </c>
      <c r="J43" s="114" t="s">
        <v>3</v>
      </c>
      <c r="K43" s="114" t="s">
        <v>1465</v>
      </c>
      <c r="L43" s="114" t="s">
        <v>717</v>
      </c>
      <c r="M43" s="114">
        <v>306.67</v>
      </c>
      <c r="N43" s="116" t="s">
        <v>1921</v>
      </c>
    </row>
    <row r="44" spans="2:14" x14ac:dyDescent="0.3">
      <c r="B44" s="117">
        <v>34</v>
      </c>
      <c r="C44" s="114">
        <v>5</v>
      </c>
      <c r="D44" s="114" t="s">
        <v>1270</v>
      </c>
      <c r="E44" s="160" t="s">
        <v>1275</v>
      </c>
      <c r="F44" s="115">
        <v>6.3125000000000001E-2</v>
      </c>
      <c r="G44" s="114" t="s">
        <v>1292</v>
      </c>
      <c r="H44" s="114">
        <v>63</v>
      </c>
      <c r="I44" s="122" t="s">
        <v>1357</v>
      </c>
      <c r="J44" s="114" t="s">
        <v>67</v>
      </c>
      <c r="K44" s="114" t="s">
        <v>1466</v>
      </c>
      <c r="L44" s="114" t="s">
        <v>716</v>
      </c>
      <c r="M44" s="114">
        <v>0</v>
      </c>
      <c r="N44" s="116">
        <v>0</v>
      </c>
    </row>
    <row r="45" spans="2:14" x14ac:dyDescent="0.3">
      <c r="B45" s="117">
        <v>35</v>
      </c>
      <c r="C45" s="114">
        <v>5</v>
      </c>
      <c r="D45" s="114" t="s">
        <v>1264</v>
      </c>
      <c r="E45" s="160" t="s">
        <v>1284</v>
      </c>
      <c r="F45" s="115">
        <v>5.0416666666666665E-2</v>
      </c>
      <c r="G45" s="114" t="s">
        <v>800</v>
      </c>
      <c r="H45" s="114">
        <v>45</v>
      </c>
      <c r="I45" s="122" t="s">
        <v>1358</v>
      </c>
      <c r="J45" s="114" t="s">
        <v>67</v>
      </c>
      <c r="K45" s="114" t="s">
        <v>1467</v>
      </c>
      <c r="L45" s="114" t="s">
        <v>716</v>
      </c>
      <c r="M45" s="114">
        <v>0.01</v>
      </c>
      <c r="N45" s="116">
        <v>0</v>
      </c>
    </row>
    <row r="46" spans="2:14" x14ac:dyDescent="0.3">
      <c r="B46" s="117">
        <v>36</v>
      </c>
      <c r="C46" s="114">
        <v>5</v>
      </c>
      <c r="D46" s="114" t="s">
        <v>1267</v>
      </c>
      <c r="E46" s="160" t="s">
        <v>217</v>
      </c>
      <c r="F46" s="115">
        <v>5.9571759259259262E-2</v>
      </c>
      <c r="G46" s="114" t="s">
        <v>356</v>
      </c>
      <c r="H46" s="114">
        <v>59</v>
      </c>
      <c r="I46" s="122" t="s">
        <v>461</v>
      </c>
      <c r="J46" s="114" t="s">
        <v>67</v>
      </c>
      <c r="K46" s="114" t="s">
        <v>1468</v>
      </c>
      <c r="L46" s="114" t="s">
        <v>716</v>
      </c>
      <c r="M46" s="114">
        <v>0.01</v>
      </c>
      <c r="N46" s="116">
        <v>0</v>
      </c>
    </row>
    <row r="47" spans="2:14" x14ac:dyDescent="0.3">
      <c r="B47" s="117">
        <v>37</v>
      </c>
      <c r="C47" s="114">
        <v>5</v>
      </c>
      <c r="D47" s="114" t="s">
        <v>1283</v>
      </c>
      <c r="E47" s="160" t="s">
        <v>1280</v>
      </c>
      <c r="F47" s="115">
        <v>4.2581018518518525E-2</v>
      </c>
      <c r="G47" s="114" t="s">
        <v>1293</v>
      </c>
      <c r="H47" s="114">
        <v>40</v>
      </c>
      <c r="I47" s="122" t="s">
        <v>1359</v>
      </c>
      <c r="J47" s="114" t="s">
        <v>67</v>
      </c>
      <c r="K47" s="114" t="s">
        <v>1469</v>
      </c>
      <c r="L47" s="114" t="s">
        <v>716</v>
      </c>
      <c r="M47" s="114">
        <v>0</v>
      </c>
      <c r="N47" s="116">
        <v>0</v>
      </c>
    </row>
    <row r="48" spans="2:14" x14ac:dyDescent="0.3">
      <c r="B48" s="117">
        <v>38</v>
      </c>
      <c r="C48" s="114">
        <v>5</v>
      </c>
      <c r="D48" s="114" t="s">
        <v>1265</v>
      </c>
      <c r="E48" s="160" t="s">
        <v>1281</v>
      </c>
      <c r="F48" s="115">
        <v>5.7129629629629634E-2</v>
      </c>
      <c r="G48" s="114" t="s">
        <v>1294</v>
      </c>
      <c r="H48" s="114">
        <v>56</v>
      </c>
      <c r="I48" s="122" t="s">
        <v>1360</v>
      </c>
      <c r="J48" s="114" t="s">
        <v>67</v>
      </c>
      <c r="K48" s="114" t="s">
        <v>1470</v>
      </c>
      <c r="L48" s="114" t="s">
        <v>716</v>
      </c>
      <c r="M48" s="114">
        <v>0</v>
      </c>
      <c r="N48" s="116">
        <v>0.05</v>
      </c>
    </row>
    <row r="49" spans="2:14" x14ac:dyDescent="0.3">
      <c r="B49" s="117">
        <v>39</v>
      </c>
      <c r="C49" s="114">
        <v>5</v>
      </c>
      <c r="D49" s="114" t="s">
        <v>787</v>
      </c>
      <c r="E49" s="160" t="s">
        <v>793</v>
      </c>
      <c r="F49" s="115">
        <v>3.9687500000000001E-2</v>
      </c>
      <c r="G49" s="114" t="s">
        <v>863</v>
      </c>
      <c r="H49" s="114">
        <v>39</v>
      </c>
      <c r="I49" s="122" t="s">
        <v>960</v>
      </c>
      <c r="J49" s="114" t="s">
        <v>67</v>
      </c>
      <c r="K49" s="114" t="s">
        <v>1471</v>
      </c>
      <c r="L49" s="114" t="s">
        <v>716</v>
      </c>
      <c r="M49" s="114">
        <v>0</v>
      </c>
      <c r="N49" s="116">
        <v>0</v>
      </c>
    </row>
    <row r="50" spans="2:14" x14ac:dyDescent="0.3">
      <c r="B50" s="117">
        <v>40</v>
      </c>
      <c r="C50" s="114">
        <v>5</v>
      </c>
      <c r="D50" s="114" t="s">
        <v>215</v>
      </c>
      <c r="E50" s="160" t="s">
        <v>1282</v>
      </c>
      <c r="F50" s="115">
        <v>6.1585648148148153E-2</v>
      </c>
      <c r="G50" s="114" t="s">
        <v>835</v>
      </c>
      <c r="H50" s="114">
        <v>50</v>
      </c>
      <c r="I50" s="122" t="s">
        <v>926</v>
      </c>
      <c r="J50" s="114" t="s">
        <v>67</v>
      </c>
      <c r="K50" s="114" t="s">
        <v>1472</v>
      </c>
      <c r="L50" s="114" t="s">
        <v>716</v>
      </c>
      <c r="M50" s="114">
        <v>0</v>
      </c>
      <c r="N50" s="116">
        <v>0</v>
      </c>
    </row>
    <row r="51" spans="2:14" x14ac:dyDescent="0.3">
      <c r="B51" s="117">
        <v>41</v>
      </c>
      <c r="C51" s="114">
        <v>6</v>
      </c>
      <c r="D51" s="114" t="s">
        <v>1279</v>
      </c>
      <c r="E51" s="160" t="s">
        <v>1282</v>
      </c>
      <c r="F51" s="115">
        <v>6.5914351851851849E-2</v>
      </c>
      <c r="G51" s="114" t="s">
        <v>826</v>
      </c>
      <c r="H51" s="114">
        <v>74</v>
      </c>
      <c r="I51" s="122" t="s">
        <v>915</v>
      </c>
      <c r="J51" s="114" t="s">
        <v>67</v>
      </c>
      <c r="K51" s="114" t="s">
        <v>1473</v>
      </c>
      <c r="L51" s="114" t="s">
        <v>718</v>
      </c>
      <c r="M51" s="114">
        <v>0</v>
      </c>
      <c r="N51" s="116">
        <v>0</v>
      </c>
    </row>
    <row r="52" spans="2:14" x14ac:dyDescent="0.3">
      <c r="B52" s="117">
        <v>42</v>
      </c>
      <c r="C52" s="114">
        <v>6</v>
      </c>
      <c r="D52" s="114" t="s">
        <v>793</v>
      </c>
      <c r="E52" s="160" t="s">
        <v>215</v>
      </c>
      <c r="F52" s="115">
        <v>7.1979166666666664E-2</v>
      </c>
      <c r="G52" s="114" t="s">
        <v>338</v>
      </c>
      <c r="H52" s="114">
        <v>106</v>
      </c>
      <c r="I52" s="122" t="s">
        <v>872</v>
      </c>
      <c r="J52" s="114" t="s">
        <v>67</v>
      </c>
      <c r="K52" s="114" t="s">
        <v>1474</v>
      </c>
      <c r="L52" s="114" t="s">
        <v>718</v>
      </c>
      <c r="M52" s="114">
        <v>0</v>
      </c>
      <c r="N52" s="116">
        <v>0</v>
      </c>
    </row>
    <row r="53" spans="2:14" x14ac:dyDescent="0.3">
      <c r="B53" s="117">
        <v>43</v>
      </c>
      <c r="C53" s="114">
        <v>6</v>
      </c>
      <c r="D53" s="114" t="s">
        <v>1281</v>
      </c>
      <c r="E53" s="160" t="s">
        <v>787</v>
      </c>
      <c r="F53" s="115">
        <v>6.4247685185185185E-2</v>
      </c>
      <c r="G53" s="114" t="s">
        <v>1295</v>
      </c>
      <c r="H53" s="114">
        <v>64</v>
      </c>
      <c r="I53" s="122" t="s">
        <v>1361</v>
      </c>
      <c r="J53" s="114" t="s">
        <v>67</v>
      </c>
      <c r="K53" s="114" t="s">
        <v>1475</v>
      </c>
      <c r="L53" s="114" t="s">
        <v>715</v>
      </c>
      <c r="M53" s="114">
        <v>-0.05</v>
      </c>
      <c r="N53" s="116">
        <v>0</v>
      </c>
    </row>
    <row r="54" spans="2:14" x14ac:dyDescent="0.3">
      <c r="B54" s="117">
        <v>44</v>
      </c>
      <c r="C54" s="114">
        <v>6</v>
      </c>
      <c r="D54" s="114" t="s">
        <v>1280</v>
      </c>
      <c r="E54" s="160" t="s">
        <v>1265</v>
      </c>
      <c r="F54" s="115">
        <v>6.671296296296296E-2</v>
      </c>
      <c r="G54" s="114" t="s">
        <v>1296</v>
      </c>
      <c r="H54" s="114">
        <v>72</v>
      </c>
      <c r="I54" s="122" t="s">
        <v>1362</v>
      </c>
      <c r="J54" s="114" t="s">
        <v>4</v>
      </c>
      <c r="K54" s="114" t="s">
        <v>1476</v>
      </c>
      <c r="L54" s="114" t="s">
        <v>717</v>
      </c>
      <c r="M54" s="114">
        <v>-114.26</v>
      </c>
      <c r="N54" s="116">
        <v>-246</v>
      </c>
    </row>
    <row r="55" spans="2:14" x14ac:dyDescent="0.3">
      <c r="B55" s="117">
        <v>45</v>
      </c>
      <c r="C55" s="114">
        <v>6</v>
      </c>
      <c r="D55" s="114" t="s">
        <v>217</v>
      </c>
      <c r="E55" s="160" t="s">
        <v>1283</v>
      </c>
      <c r="F55" s="115">
        <v>5.2465277777777784E-2</v>
      </c>
      <c r="G55" s="114" t="s">
        <v>842</v>
      </c>
      <c r="H55" s="114">
        <v>57</v>
      </c>
      <c r="I55" s="122" t="s">
        <v>936</v>
      </c>
      <c r="J55" s="114" t="s">
        <v>67</v>
      </c>
      <c r="K55" s="114" t="s">
        <v>1477</v>
      </c>
      <c r="L55" s="114" t="s">
        <v>718</v>
      </c>
      <c r="M55" s="114">
        <v>0</v>
      </c>
      <c r="N55" s="116">
        <v>0</v>
      </c>
    </row>
    <row r="56" spans="2:14" x14ac:dyDescent="0.3">
      <c r="B56" s="117">
        <v>46</v>
      </c>
      <c r="C56" s="114">
        <v>6</v>
      </c>
      <c r="D56" s="114" t="s">
        <v>1284</v>
      </c>
      <c r="E56" s="160" t="s">
        <v>1267</v>
      </c>
      <c r="F56" s="115">
        <v>7.4699074074074071E-2</v>
      </c>
      <c r="G56" s="114" t="s">
        <v>838</v>
      </c>
      <c r="H56" s="114">
        <v>112</v>
      </c>
      <c r="I56" s="122" t="s">
        <v>1363</v>
      </c>
      <c r="J56" s="114" t="s">
        <v>67</v>
      </c>
      <c r="K56" s="114" t="s">
        <v>1478</v>
      </c>
      <c r="L56" s="114" t="s">
        <v>718</v>
      </c>
      <c r="M56" s="114">
        <v>0</v>
      </c>
      <c r="N56" s="116">
        <v>0</v>
      </c>
    </row>
    <row r="57" spans="2:14" x14ac:dyDescent="0.3">
      <c r="B57" s="117">
        <v>47</v>
      </c>
      <c r="C57" s="114">
        <v>6</v>
      </c>
      <c r="D57" s="114" t="s">
        <v>1275</v>
      </c>
      <c r="E57" s="160" t="s">
        <v>1264</v>
      </c>
      <c r="F57" s="115">
        <v>5.378472222222222E-2</v>
      </c>
      <c r="G57" s="114" t="s">
        <v>1297</v>
      </c>
      <c r="H57" s="114">
        <v>54</v>
      </c>
      <c r="I57" s="122" t="s">
        <v>1364</v>
      </c>
      <c r="J57" s="114" t="s">
        <v>67</v>
      </c>
      <c r="K57" s="114" t="s">
        <v>1479</v>
      </c>
      <c r="L57" s="114" t="s">
        <v>716</v>
      </c>
      <c r="M57" s="114">
        <v>0</v>
      </c>
      <c r="N57" s="116">
        <v>-0.01</v>
      </c>
    </row>
    <row r="58" spans="2:14" x14ac:dyDescent="0.3">
      <c r="B58" s="117">
        <v>48</v>
      </c>
      <c r="C58" s="114">
        <v>6</v>
      </c>
      <c r="D58" s="114" t="s">
        <v>1266</v>
      </c>
      <c r="E58" s="160" t="s">
        <v>1270</v>
      </c>
      <c r="F58" s="115">
        <v>6.7523148148148152E-2</v>
      </c>
      <c r="G58" s="114" t="s">
        <v>1298</v>
      </c>
      <c r="H58" s="114">
        <v>67</v>
      </c>
      <c r="I58" s="122" t="s">
        <v>1365</v>
      </c>
      <c r="J58" s="114" t="s">
        <v>67</v>
      </c>
      <c r="K58" s="114" t="s">
        <v>1480</v>
      </c>
      <c r="L58" s="114" t="s">
        <v>718</v>
      </c>
      <c r="M58" s="114">
        <v>0</v>
      </c>
      <c r="N58" s="116">
        <v>0</v>
      </c>
    </row>
    <row r="59" spans="2:14" x14ac:dyDescent="0.3">
      <c r="B59" s="117">
        <v>49</v>
      </c>
      <c r="C59" s="114">
        <v>7</v>
      </c>
      <c r="D59" s="114" t="s">
        <v>1270</v>
      </c>
      <c r="E59" s="160" t="s">
        <v>1279</v>
      </c>
      <c r="F59" s="115">
        <v>7.1956018518518516E-2</v>
      </c>
      <c r="G59" s="114" t="s">
        <v>292</v>
      </c>
      <c r="H59" s="114">
        <v>93</v>
      </c>
      <c r="I59" s="122" t="s">
        <v>395</v>
      </c>
      <c r="J59" s="114" t="s">
        <v>3</v>
      </c>
      <c r="K59" s="114" t="s">
        <v>1481</v>
      </c>
      <c r="L59" s="114" t="s">
        <v>717</v>
      </c>
      <c r="M59" s="114" t="s">
        <v>729</v>
      </c>
      <c r="N59" s="116" t="s">
        <v>1926</v>
      </c>
    </row>
    <row r="60" spans="2:14" x14ac:dyDescent="0.3">
      <c r="B60" s="117">
        <v>50</v>
      </c>
      <c r="C60" s="114">
        <v>7</v>
      </c>
      <c r="D60" s="114" t="s">
        <v>1264</v>
      </c>
      <c r="E60" s="160" t="s">
        <v>1266</v>
      </c>
      <c r="F60" s="115">
        <v>6.8981481481481477E-2</v>
      </c>
      <c r="G60" s="114" t="s">
        <v>1299</v>
      </c>
      <c r="H60" s="114">
        <v>67</v>
      </c>
      <c r="I60" s="122" t="s">
        <v>1366</v>
      </c>
      <c r="J60" s="114" t="s">
        <v>4</v>
      </c>
      <c r="K60" s="114" t="s">
        <v>1482</v>
      </c>
      <c r="L60" s="114" t="s">
        <v>717</v>
      </c>
      <c r="M60" s="114" t="s">
        <v>1914</v>
      </c>
      <c r="N60" s="116" t="s">
        <v>758</v>
      </c>
    </row>
    <row r="61" spans="2:14" x14ac:dyDescent="0.3">
      <c r="B61" s="117">
        <v>51</v>
      </c>
      <c r="C61" s="114">
        <v>7</v>
      </c>
      <c r="D61" s="114" t="s">
        <v>1267</v>
      </c>
      <c r="E61" s="160" t="s">
        <v>1275</v>
      </c>
      <c r="F61" s="115">
        <v>5.2349537037037042E-2</v>
      </c>
      <c r="G61" s="114" t="s">
        <v>846</v>
      </c>
      <c r="H61" s="114">
        <v>49</v>
      </c>
      <c r="I61" s="122" t="s">
        <v>939</v>
      </c>
      <c r="J61" s="114" t="s">
        <v>67</v>
      </c>
      <c r="K61" s="114" t="s">
        <v>1483</v>
      </c>
      <c r="L61" s="114" t="s">
        <v>718</v>
      </c>
      <c r="M61" s="114">
        <v>0</v>
      </c>
      <c r="N61" s="116">
        <v>0</v>
      </c>
    </row>
    <row r="62" spans="2:14" x14ac:dyDescent="0.3">
      <c r="B62" s="117">
        <v>52</v>
      </c>
      <c r="C62" s="114">
        <v>7</v>
      </c>
      <c r="D62" s="114" t="s">
        <v>1283</v>
      </c>
      <c r="E62" s="160" t="s">
        <v>1284</v>
      </c>
      <c r="F62" s="115">
        <v>4.0092592592592589E-2</v>
      </c>
      <c r="G62" s="114" t="s">
        <v>288</v>
      </c>
      <c r="H62" s="114">
        <v>39</v>
      </c>
      <c r="I62" s="122" t="s">
        <v>1367</v>
      </c>
      <c r="J62" s="114" t="s">
        <v>67</v>
      </c>
      <c r="K62" s="114" t="s">
        <v>1484</v>
      </c>
      <c r="L62" s="114" t="s">
        <v>716</v>
      </c>
      <c r="M62" s="114">
        <v>0</v>
      </c>
      <c r="N62" s="116">
        <v>0</v>
      </c>
    </row>
    <row r="63" spans="2:14" x14ac:dyDescent="0.3">
      <c r="B63" s="117">
        <v>53</v>
      </c>
      <c r="C63" s="114">
        <v>7</v>
      </c>
      <c r="D63" s="114" t="s">
        <v>1265</v>
      </c>
      <c r="E63" s="160" t="s">
        <v>217</v>
      </c>
      <c r="F63" s="115">
        <v>6.7870370370370373E-2</v>
      </c>
      <c r="G63" s="114" t="s">
        <v>263</v>
      </c>
      <c r="H63" s="114">
        <v>86</v>
      </c>
      <c r="I63" s="122" t="s">
        <v>418</v>
      </c>
      <c r="J63" s="114" t="s">
        <v>67</v>
      </c>
      <c r="K63" s="114" t="s">
        <v>1485</v>
      </c>
      <c r="L63" s="114" t="s">
        <v>718</v>
      </c>
      <c r="M63" s="114">
        <v>0</v>
      </c>
      <c r="N63" s="116">
        <v>-4.8</v>
      </c>
    </row>
    <row r="64" spans="2:14" x14ac:dyDescent="0.3">
      <c r="B64" s="117">
        <v>54</v>
      </c>
      <c r="C64" s="114">
        <v>7</v>
      </c>
      <c r="D64" s="114" t="s">
        <v>787</v>
      </c>
      <c r="E64" s="160" t="s">
        <v>1280</v>
      </c>
      <c r="F64" s="115">
        <v>5.679398148148148E-2</v>
      </c>
      <c r="G64" s="114" t="s">
        <v>338</v>
      </c>
      <c r="H64" s="114">
        <v>59</v>
      </c>
      <c r="I64" s="122" t="s">
        <v>443</v>
      </c>
      <c r="J64" s="114" t="s">
        <v>3</v>
      </c>
      <c r="K64" s="114" t="s">
        <v>1486</v>
      </c>
      <c r="L64" s="114" t="s">
        <v>717</v>
      </c>
      <c r="M64" s="114" t="s">
        <v>746</v>
      </c>
      <c r="N64" s="116">
        <v>988.44</v>
      </c>
    </row>
    <row r="65" spans="2:14" x14ac:dyDescent="0.3">
      <c r="B65" s="117">
        <v>55</v>
      </c>
      <c r="C65" s="114">
        <v>7</v>
      </c>
      <c r="D65" s="114" t="s">
        <v>215</v>
      </c>
      <c r="E65" s="160" t="s">
        <v>1281</v>
      </c>
      <c r="F65" s="115">
        <v>6.3715277777777787E-2</v>
      </c>
      <c r="G65" s="114" t="s">
        <v>1293</v>
      </c>
      <c r="H65" s="114">
        <v>55</v>
      </c>
      <c r="I65" s="122" t="s">
        <v>1359</v>
      </c>
      <c r="J65" s="114" t="s">
        <v>67</v>
      </c>
      <c r="K65" s="114" t="s">
        <v>1487</v>
      </c>
      <c r="L65" s="114" t="s">
        <v>716</v>
      </c>
      <c r="M65" s="114">
        <v>0</v>
      </c>
      <c r="N65" s="116">
        <v>0.05</v>
      </c>
    </row>
    <row r="66" spans="2:14" x14ac:dyDescent="0.3">
      <c r="B66" s="117">
        <v>56</v>
      </c>
      <c r="C66" s="114">
        <v>7</v>
      </c>
      <c r="D66" s="114" t="s">
        <v>1282</v>
      </c>
      <c r="E66" s="160" t="s">
        <v>793</v>
      </c>
      <c r="F66" s="115">
        <v>7.1527777777777787E-2</v>
      </c>
      <c r="G66" s="114" t="s">
        <v>338</v>
      </c>
      <c r="H66" s="114">
        <v>96</v>
      </c>
      <c r="I66" s="122" t="s">
        <v>872</v>
      </c>
      <c r="J66" s="114" t="s">
        <v>67</v>
      </c>
      <c r="K66" s="114" t="s">
        <v>1488</v>
      </c>
      <c r="L66" s="114" t="s">
        <v>716</v>
      </c>
      <c r="M66" s="114">
        <v>0</v>
      </c>
      <c r="N66" s="116">
        <v>0</v>
      </c>
    </row>
    <row r="67" spans="2:14" x14ac:dyDescent="0.3">
      <c r="B67" s="117">
        <v>57</v>
      </c>
      <c r="C67" s="114">
        <v>8</v>
      </c>
      <c r="D67" s="114" t="s">
        <v>1279</v>
      </c>
      <c r="E67" s="160" t="s">
        <v>793</v>
      </c>
      <c r="F67" s="115">
        <v>5.6157407407407406E-2</v>
      </c>
      <c r="G67" s="114" t="s">
        <v>339</v>
      </c>
      <c r="H67" s="114">
        <v>68</v>
      </c>
      <c r="I67" s="122" t="s">
        <v>444</v>
      </c>
      <c r="J67" s="114" t="s">
        <v>67</v>
      </c>
      <c r="K67" s="114" t="s">
        <v>1489</v>
      </c>
      <c r="L67" s="114" t="s">
        <v>718</v>
      </c>
      <c r="M67" s="114">
        <v>0</v>
      </c>
      <c r="N67" s="116">
        <v>0</v>
      </c>
    </row>
    <row r="68" spans="2:14" x14ac:dyDescent="0.3">
      <c r="B68" s="117">
        <v>58</v>
      </c>
      <c r="C68" s="114">
        <v>8</v>
      </c>
      <c r="D68" s="114" t="s">
        <v>1281</v>
      </c>
      <c r="E68" s="160" t="s">
        <v>1282</v>
      </c>
      <c r="F68" s="115">
        <v>5.2314814814814814E-2</v>
      </c>
      <c r="G68" s="114" t="s">
        <v>271</v>
      </c>
      <c r="H68" s="114">
        <v>43</v>
      </c>
      <c r="I68" s="122" t="s">
        <v>1368</v>
      </c>
      <c r="J68" s="114" t="s">
        <v>67</v>
      </c>
      <c r="K68" s="114" t="s">
        <v>1490</v>
      </c>
      <c r="L68" s="114" t="s">
        <v>716</v>
      </c>
      <c r="M68" s="114">
        <v>-0.05</v>
      </c>
      <c r="N68" s="116">
        <v>0</v>
      </c>
    </row>
    <row r="69" spans="2:14" x14ac:dyDescent="0.3">
      <c r="B69" s="117">
        <v>59</v>
      </c>
      <c r="C69" s="114">
        <v>8</v>
      </c>
      <c r="D69" s="114" t="s">
        <v>1280</v>
      </c>
      <c r="E69" s="160" t="s">
        <v>215</v>
      </c>
      <c r="F69" s="115">
        <v>6.8437499999999998E-2</v>
      </c>
      <c r="G69" s="114" t="s">
        <v>858</v>
      </c>
      <c r="H69" s="114">
        <v>69</v>
      </c>
      <c r="I69" s="122" t="s">
        <v>952</v>
      </c>
      <c r="J69" s="114" t="s">
        <v>67</v>
      </c>
      <c r="K69" s="114" t="s">
        <v>1491</v>
      </c>
      <c r="L69" s="114" t="s">
        <v>718</v>
      </c>
      <c r="M69" s="114">
        <v>0</v>
      </c>
      <c r="N69" s="116">
        <v>0</v>
      </c>
    </row>
    <row r="70" spans="2:14" x14ac:dyDescent="0.3">
      <c r="B70" s="117">
        <v>60</v>
      </c>
      <c r="C70" s="114">
        <v>8</v>
      </c>
      <c r="D70" s="114" t="s">
        <v>217</v>
      </c>
      <c r="E70" s="160" t="s">
        <v>787</v>
      </c>
      <c r="F70" s="115">
        <v>3.6249999999999998E-2</v>
      </c>
      <c r="G70" s="114" t="s">
        <v>275</v>
      </c>
      <c r="H70" s="114">
        <v>35</v>
      </c>
      <c r="I70" s="122" t="s">
        <v>395</v>
      </c>
      <c r="J70" s="114" t="s">
        <v>67</v>
      </c>
      <c r="K70" s="114" t="s">
        <v>1492</v>
      </c>
      <c r="L70" s="114" t="s">
        <v>716</v>
      </c>
      <c r="M70" s="114">
        <v>0</v>
      </c>
      <c r="N70" s="116">
        <v>0</v>
      </c>
    </row>
    <row r="71" spans="2:14" x14ac:dyDescent="0.3">
      <c r="B71" s="117">
        <v>61</v>
      </c>
      <c r="C71" s="114">
        <v>8</v>
      </c>
      <c r="D71" s="114" t="s">
        <v>1284</v>
      </c>
      <c r="E71" s="160" t="s">
        <v>1265</v>
      </c>
      <c r="F71" s="115">
        <v>5.8518518518518518E-2</v>
      </c>
      <c r="G71" s="114" t="s">
        <v>330</v>
      </c>
      <c r="H71" s="114">
        <v>55</v>
      </c>
      <c r="I71" s="122" t="s">
        <v>425</v>
      </c>
      <c r="J71" s="114" t="s">
        <v>67</v>
      </c>
      <c r="K71" s="114" t="s">
        <v>1493</v>
      </c>
      <c r="L71" s="114" t="s">
        <v>716</v>
      </c>
      <c r="M71" s="114">
        <v>0</v>
      </c>
      <c r="N71" s="116">
        <v>0</v>
      </c>
    </row>
    <row r="72" spans="2:14" x14ac:dyDescent="0.3">
      <c r="B72" s="117">
        <v>62</v>
      </c>
      <c r="C72" s="114">
        <v>8</v>
      </c>
      <c r="D72" s="114" t="s">
        <v>1275</v>
      </c>
      <c r="E72" s="160" t="s">
        <v>1283</v>
      </c>
      <c r="F72" s="115">
        <v>5.7233796296296297E-2</v>
      </c>
      <c r="G72" s="114" t="s">
        <v>1300</v>
      </c>
      <c r="H72" s="114">
        <v>61</v>
      </c>
      <c r="I72" s="122" t="s">
        <v>1369</v>
      </c>
      <c r="J72" s="114" t="s">
        <v>67</v>
      </c>
      <c r="K72" s="114" t="s">
        <v>1494</v>
      </c>
      <c r="L72" s="114" t="s">
        <v>716</v>
      </c>
      <c r="M72" s="114">
        <v>0</v>
      </c>
      <c r="N72" s="116">
        <v>0</v>
      </c>
    </row>
    <row r="73" spans="2:14" x14ac:dyDescent="0.3">
      <c r="B73" s="117">
        <v>63</v>
      </c>
      <c r="C73" s="114">
        <v>8</v>
      </c>
      <c r="D73" s="114" t="s">
        <v>1266</v>
      </c>
      <c r="E73" s="160" t="s">
        <v>1267</v>
      </c>
      <c r="F73" s="115">
        <v>6.8738425925925925E-2</v>
      </c>
      <c r="G73" s="114" t="s">
        <v>1301</v>
      </c>
      <c r="H73" s="114">
        <v>71</v>
      </c>
      <c r="I73" s="122" t="s">
        <v>1370</v>
      </c>
      <c r="J73" s="114" t="s">
        <v>67</v>
      </c>
      <c r="K73" s="114" t="s">
        <v>1495</v>
      </c>
      <c r="L73" s="114" t="s">
        <v>716</v>
      </c>
      <c r="M73" s="114">
        <v>0</v>
      </c>
      <c r="N73" s="116">
        <v>-0.01</v>
      </c>
    </row>
    <row r="74" spans="2:14" x14ac:dyDescent="0.3">
      <c r="B74" s="117">
        <v>64</v>
      </c>
      <c r="C74" s="114">
        <v>8</v>
      </c>
      <c r="D74" s="114" t="s">
        <v>1270</v>
      </c>
      <c r="E74" s="160" t="s">
        <v>1264</v>
      </c>
      <c r="F74" s="115">
        <v>7.4988425925925931E-2</v>
      </c>
      <c r="G74" s="114" t="s">
        <v>1302</v>
      </c>
      <c r="H74" s="114">
        <v>126</v>
      </c>
      <c r="I74" s="122" t="s">
        <v>1371</v>
      </c>
      <c r="J74" s="114" t="s">
        <v>67</v>
      </c>
      <c r="K74" s="114" t="s">
        <v>1496</v>
      </c>
      <c r="L74" s="114" t="s">
        <v>715</v>
      </c>
      <c r="M74" s="114">
        <v>0</v>
      </c>
      <c r="N74" s="116">
        <v>0.01</v>
      </c>
    </row>
    <row r="75" spans="2:14" x14ac:dyDescent="0.3">
      <c r="B75" s="117">
        <v>65</v>
      </c>
      <c r="C75" s="114">
        <v>9</v>
      </c>
      <c r="D75" s="114" t="s">
        <v>1264</v>
      </c>
      <c r="E75" s="160" t="s">
        <v>1279</v>
      </c>
      <c r="F75" s="115">
        <v>4.5567129629629631E-2</v>
      </c>
      <c r="G75" s="114" t="s">
        <v>304</v>
      </c>
      <c r="H75" s="114">
        <v>43</v>
      </c>
      <c r="I75" s="122" t="s">
        <v>385</v>
      </c>
      <c r="J75" s="114" t="s">
        <v>67</v>
      </c>
      <c r="K75" s="114" t="s">
        <v>1497</v>
      </c>
      <c r="L75" s="114" t="s">
        <v>716</v>
      </c>
      <c r="M75" s="114">
        <v>0.01</v>
      </c>
      <c r="N75" s="116">
        <v>0</v>
      </c>
    </row>
    <row r="76" spans="2:14" x14ac:dyDescent="0.3">
      <c r="B76" s="117">
        <v>66</v>
      </c>
      <c r="C76" s="114">
        <v>9</v>
      </c>
      <c r="D76" s="114" t="s">
        <v>1267</v>
      </c>
      <c r="E76" s="160" t="s">
        <v>1270</v>
      </c>
      <c r="F76" s="115">
        <v>6.4027777777777781E-2</v>
      </c>
      <c r="G76" s="114" t="s">
        <v>1293</v>
      </c>
      <c r="H76" s="114">
        <v>61</v>
      </c>
      <c r="I76" s="122" t="s">
        <v>1359</v>
      </c>
      <c r="J76" s="114" t="s">
        <v>4</v>
      </c>
      <c r="K76" s="114" t="s">
        <v>1498</v>
      </c>
      <c r="L76" s="114" t="s">
        <v>717</v>
      </c>
      <c r="M76" s="114">
        <v>-24.53</v>
      </c>
      <c r="N76" s="116" t="s">
        <v>771</v>
      </c>
    </row>
    <row r="77" spans="2:14" x14ac:dyDescent="0.3">
      <c r="B77" s="117">
        <v>67</v>
      </c>
      <c r="C77" s="114">
        <v>9</v>
      </c>
      <c r="D77" s="114" t="s">
        <v>1283</v>
      </c>
      <c r="E77" s="160" t="s">
        <v>1266</v>
      </c>
      <c r="F77" s="115">
        <v>5.7534722222222223E-2</v>
      </c>
      <c r="G77" s="114" t="s">
        <v>1300</v>
      </c>
      <c r="H77" s="114">
        <v>57</v>
      </c>
      <c r="I77" s="122" t="s">
        <v>1369</v>
      </c>
      <c r="J77" s="114" t="s">
        <v>67</v>
      </c>
      <c r="K77" s="114" t="s">
        <v>1499</v>
      </c>
      <c r="L77" s="114" t="s">
        <v>718</v>
      </c>
      <c r="M77" s="114">
        <v>0</v>
      </c>
      <c r="N77" s="116">
        <v>0</v>
      </c>
    </row>
    <row r="78" spans="2:14" x14ac:dyDescent="0.3">
      <c r="B78" s="117">
        <v>68</v>
      </c>
      <c r="C78" s="114">
        <v>9</v>
      </c>
      <c r="D78" s="114" t="s">
        <v>1265</v>
      </c>
      <c r="E78" s="160" t="s">
        <v>1275</v>
      </c>
      <c r="F78" s="115">
        <v>4.7164351851851853E-2</v>
      </c>
      <c r="G78" s="114" t="s">
        <v>796</v>
      </c>
      <c r="H78" s="114">
        <v>48</v>
      </c>
      <c r="I78" s="122" t="s">
        <v>1372</v>
      </c>
      <c r="J78" s="114" t="s">
        <v>67</v>
      </c>
      <c r="K78" s="114" t="s">
        <v>1500</v>
      </c>
      <c r="L78" s="114" t="s">
        <v>716</v>
      </c>
      <c r="M78" s="114">
        <v>0</v>
      </c>
      <c r="N78" s="116">
        <v>0</v>
      </c>
    </row>
    <row r="79" spans="2:14" x14ac:dyDescent="0.3">
      <c r="B79" s="117">
        <v>69</v>
      </c>
      <c r="C79" s="114">
        <v>9</v>
      </c>
      <c r="D79" s="114" t="s">
        <v>787</v>
      </c>
      <c r="E79" s="160" t="s">
        <v>1284</v>
      </c>
      <c r="F79" s="115">
        <v>4.5034722222222219E-2</v>
      </c>
      <c r="G79" s="114" t="s">
        <v>817</v>
      </c>
      <c r="H79" s="114">
        <v>46</v>
      </c>
      <c r="I79" s="122" t="s">
        <v>899</v>
      </c>
      <c r="J79" s="114" t="s">
        <v>67</v>
      </c>
      <c r="K79" s="114" t="s">
        <v>1501</v>
      </c>
      <c r="L79" s="114" t="s">
        <v>718</v>
      </c>
      <c r="M79" s="114">
        <v>0</v>
      </c>
      <c r="N79" s="116">
        <v>0.2</v>
      </c>
    </row>
    <row r="80" spans="2:14" x14ac:dyDescent="0.3">
      <c r="B80" s="117">
        <v>70</v>
      </c>
      <c r="C80" s="114">
        <v>9</v>
      </c>
      <c r="D80" s="114" t="s">
        <v>215</v>
      </c>
      <c r="E80" s="160" t="s">
        <v>217</v>
      </c>
      <c r="F80" s="115">
        <v>4.4050925925925931E-2</v>
      </c>
      <c r="G80" s="114" t="s">
        <v>827</v>
      </c>
      <c r="H80" s="114">
        <v>36</v>
      </c>
      <c r="I80" s="122" t="s">
        <v>916</v>
      </c>
      <c r="J80" s="114" t="s">
        <v>67</v>
      </c>
      <c r="K80" s="114" t="s">
        <v>1502</v>
      </c>
      <c r="L80" s="114" t="s">
        <v>716</v>
      </c>
      <c r="M80" s="114">
        <v>0</v>
      </c>
      <c r="N80" s="116">
        <v>0</v>
      </c>
    </row>
    <row r="81" spans="2:14" x14ac:dyDescent="0.3">
      <c r="B81" s="117">
        <v>71</v>
      </c>
      <c r="C81" s="114">
        <v>9</v>
      </c>
      <c r="D81" s="114" t="s">
        <v>1282</v>
      </c>
      <c r="E81" s="160" t="s">
        <v>1280</v>
      </c>
      <c r="F81" s="115">
        <v>7.1909722222222222E-2</v>
      </c>
      <c r="G81" s="114" t="s">
        <v>343</v>
      </c>
      <c r="H81" s="114">
        <v>88</v>
      </c>
      <c r="I81" s="122" t="s">
        <v>384</v>
      </c>
      <c r="J81" s="114" t="s">
        <v>3</v>
      </c>
      <c r="K81" s="114" t="s">
        <v>1503</v>
      </c>
      <c r="L81" s="114" t="s">
        <v>717</v>
      </c>
      <c r="M81" s="114">
        <v>22.57</v>
      </c>
      <c r="N81" s="116">
        <v>102.34</v>
      </c>
    </row>
    <row r="82" spans="2:14" x14ac:dyDescent="0.3">
      <c r="B82" s="117">
        <v>72</v>
      </c>
      <c r="C82" s="114">
        <v>9</v>
      </c>
      <c r="D82" s="114" t="s">
        <v>793</v>
      </c>
      <c r="E82" s="160" t="s">
        <v>1281</v>
      </c>
      <c r="F82" s="115">
        <v>5.8171296296296297E-2</v>
      </c>
      <c r="G82" s="114" t="s">
        <v>335</v>
      </c>
      <c r="H82" s="114">
        <v>62</v>
      </c>
      <c r="I82" s="122" t="s">
        <v>391</v>
      </c>
      <c r="J82" s="114" t="s">
        <v>67</v>
      </c>
      <c r="K82" s="114" t="s">
        <v>1504</v>
      </c>
      <c r="L82" s="114" t="s">
        <v>716</v>
      </c>
      <c r="M82" s="114">
        <v>0</v>
      </c>
      <c r="N82" s="116">
        <v>0.05</v>
      </c>
    </row>
    <row r="83" spans="2:14" x14ac:dyDescent="0.3">
      <c r="B83" s="117">
        <v>73</v>
      </c>
      <c r="C83" s="114">
        <v>10</v>
      </c>
      <c r="D83" s="114" t="s">
        <v>1279</v>
      </c>
      <c r="E83" s="160" t="s">
        <v>1281</v>
      </c>
      <c r="F83" s="115">
        <v>7.8287037037037044E-2</v>
      </c>
      <c r="G83" s="114" t="s">
        <v>290</v>
      </c>
      <c r="H83" s="114">
        <v>148</v>
      </c>
      <c r="I83" s="122" t="s">
        <v>928</v>
      </c>
      <c r="J83" s="114" t="s">
        <v>67</v>
      </c>
      <c r="K83" s="114" t="s">
        <v>1505</v>
      </c>
      <c r="L83" s="114" t="s">
        <v>715</v>
      </c>
      <c r="M83" s="114">
        <v>0</v>
      </c>
      <c r="N83" s="116">
        <v>0.05</v>
      </c>
    </row>
    <row r="84" spans="2:14" x14ac:dyDescent="0.3">
      <c r="B84" s="117">
        <v>74</v>
      </c>
      <c r="C84" s="114">
        <v>10</v>
      </c>
      <c r="D84" s="114" t="s">
        <v>1280</v>
      </c>
      <c r="E84" s="160" t="s">
        <v>793</v>
      </c>
      <c r="F84" s="115">
        <v>5.9606481481481483E-2</v>
      </c>
      <c r="G84" s="114" t="s">
        <v>275</v>
      </c>
      <c r="H84" s="114">
        <v>60</v>
      </c>
      <c r="I84" s="122" t="s">
        <v>448</v>
      </c>
      <c r="J84" s="114" t="s">
        <v>67</v>
      </c>
      <c r="K84" s="114" t="s">
        <v>1506</v>
      </c>
      <c r="L84" s="114" t="s">
        <v>718</v>
      </c>
      <c r="M84" s="114">
        <v>0</v>
      </c>
      <c r="N84" s="116">
        <v>0</v>
      </c>
    </row>
    <row r="85" spans="2:14" x14ac:dyDescent="0.3">
      <c r="B85" s="117">
        <v>75</v>
      </c>
      <c r="C85" s="114">
        <v>10</v>
      </c>
      <c r="D85" s="114" t="s">
        <v>217</v>
      </c>
      <c r="E85" s="160" t="s">
        <v>1282</v>
      </c>
      <c r="F85" s="115">
        <v>5.4270833333333331E-2</v>
      </c>
      <c r="G85" s="114" t="s">
        <v>335</v>
      </c>
      <c r="H85" s="114">
        <v>48</v>
      </c>
      <c r="I85" s="122" t="s">
        <v>391</v>
      </c>
      <c r="J85" s="114" t="s">
        <v>67</v>
      </c>
      <c r="K85" s="114" t="s">
        <v>1507</v>
      </c>
      <c r="L85" s="114" t="s">
        <v>716</v>
      </c>
      <c r="M85" s="114">
        <v>0</v>
      </c>
      <c r="N85" s="116">
        <v>0</v>
      </c>
    </row>
    <row r="86" spans="2:14" x14ac:dyDescent="0.3">
      <c r="B86" s="117">
        <v>76</v>
      </c>
      <c r="C86" s="114">
        <v>10</v>
      </c>
      <c r="D86" s="114" t="s">
        <v>1284</v>
      </c>
      <c r="E86" s="160" t="s">
        <v>215</v>
      </c>
      <c r="F86" s="115">
        <v>5.7534722222222223E-2</v>
      </c>
      <c r="G86" s="114" t="s">
        <v>806</v>
      </c>
      <c r="H86" s="114">
        <v>49</v>
      </c>
      <c r="I86" s="122" t="s">
        <v>1373</v>
      </c>
      <c r="J86" s="114" t="s">
        <v>67</v>
      </c>
      <c r="K86" s="114" t="s">
        <v>1508</v>
      </c>
      <c r="L86" s="114" t="s">
        <v>716</v>
      </c>
      <c r="M86" s="114">
        <v>0</v>
      </c>
      <c r="N86" s="116">
        <v>0</v>
      </c>
    </row>
    <row r="87" spans="2:14" x14ac:dyDescent="0.3">
      <c r="B87" s="117">
        <v>77</v>
      </c>
      <c r="C87" s="114">
        <v>10</v>
      </c>
      <c r="D87" s="114" t="s">
        <v>1275</v>
      </c>
      <c r="E87" s="160" t="s">
        <v>787</v>
      </c>
      <c r="F87" s="115">
        <v>4.6898148148148154E-2</v>
      </c>
      <c r="G87" s="114" t="s">
        <v>1303</v>
      </c>
      <c r="H87" s="114">
        <v>43</v>
      </c>
      <c r="I87" s="122" t="s">
        <v>1374</v>
      </c>
      <c r="J87" s="114" t="s">
        <v>67</v>
      </c>
      <c r="K87" s="114" t="s">
        <v>1509</v>
      </c>
      <c r="L87" s="114" t="s">
        <v>716</v>
      </c>
      <c r="M87" s="114">
        <v>0</v>
      </c>
      <c r="N87" s="116">
        <v>0</v>
      </c>
    </row>
    <row r="88" spans="2:14" x14ac:dyDescent="0.3">
      <c r="B88" s="117">
        <v>78</v>
      </c>
      <c r="C88" s="114">
        <v>10</v>
      </c>
      <c r="D88" s="114" t="s">
        <v>1266</v>
      </c>
      <c r="E88" s="160" t="s">
        <v>1265</v>
      </c>
      <c r="F88" s="115">
        <v>6.7835648148148145E-2</v>
      </c>
      <c r="G88" s="114" t="s">
        <v>283</v>
      </c>
      <c r="H88" s="114">
        <v>66</v>
      </c>
      <c r="I88" s="122" t="s">
        <v>1375</v>
      </c>
      <c r="J88" s="114" t="s">
        <v>3</v>
      </c>
      <c r="K88" s="114" t="s">
        <v>1510</v>
      </c>
      <c r="L88" s="114" t="s">
        <v>717</v>
      </c>
      <c r="M88" s="114">
        <v>36.909999999999997</v>
      </c>
      <c r="N88" s="116">
        <v>246</v>
      </c>
    </row>
    <row r="89" spans="2:14" x14ac:dyDescent="0.3">
      <c r="B89" s="117">
        <v>79</v>
      </c>
      <c r="C89" s="114">
        <v>10</v>
      </c>
      <c r="D89" s="114" t="s">
        <v>1270</v>
      </c>
      <c r="E89" s="160" t="s">
        <v>1283</v>
      </c>
      <c r="F89" s="115">
        <v>5.4212962962962963E-2</v>
      </c>
      <c r="G89" s="114" t="s">
        <v>329</v>
      </c>
      <c r="H89" s="114">
        <v>58</v>
      </c>
      <c r="I89" s="122" t="s">
        <v>1376</v>
      </c>
      <c r="J89" s="114" t="s">
        <v>67</v>
      </c>
      <c r="K89" s="114" t="s">
        <v>1511</v>
      </c>
      <c r="L89" s="114" t="s">
        <v>716</v>
      </c>
      <c r="M89" s="114">
        <v>0</v>
      </c>
      <c r="N89" s="116">
        <v>0</v>
      </c>
    </row>
    <row r="90" spans="2:14" x14ac:dyDescent="0.3">
      <c r="B90" s="117">
        <v>80</v>
      </c>
      <c r="C90" s="114">
        <v>10</v>
      </c>
      <c r="D90" s="114" t="s">
        <v>1264</v>
      </c>
      <c r="E90" s="160" t="s">
        <v>1267</v>
      </c>
      <c r="F90" s="115">
        <v>5.6111111111111112E-2</v>
      </c>
      <c r="G90" s="114" t="s">
        <v>300</v>
      </c>
      <c r="H90" s="114">
        <v>51</v>
      </c>
      <c r="I90" s="122" t="s">
        <v>406</v>
      </c>
      <c r="J90" s="114" t="s">
        <v>67</v>
      </c>
      <c r="K90" s="114" t="s">
        <v>1512</v>
      </c>
      <c r="L90" s="114" t="s">
        <v>718</v>
      </c>
      <c r="M90" s="114">
        <v>0.01</v>
      </c>
      <c r="N90" s="116">
        <v>0</v>
      </c>
    </row>
    <row r="91" spans="2:14" x14ac:dyDescent="0.3">
      <c r="B91" s="117">
        <v>81</v>
      </c>
      <c r="C91" s="114">
        <v>11</v>
      </c>
      <c r="D91" s="114" t="s">
        <v>1267</v>
      </c>
      <c r="E91" s="160" t="s">
        <v>1279</v>
      </c>
      <c r="F91" s="115">
        <v>8.7685185185185185E-2</v>
      </c>
      <c r="G91" s="114" t="s">
        <v>347</v>
      </c>
      <c r="H91" s="114">
        <v>219</v>
      </c>
      <c r="I91" s="122" t="s">
        <v>452</v>
      </c>
      <c r="J91" s="114" t="s">
        <v>67</v>
      </c>
      <c r="K91" s="114" t="s">
        <v>1513</v>
      </c>
      <c r="L91" s="114" t="s">
        <v>716</v>
      </c>
      <c r="M91" s="114">
        <v>0.01</v>
      </c>
      <c r="N91" s="116">
        <v>0</v>
      </c>
    </row>
    <row r="92" spans="2:14" x14ac:dyDescent="0.3">
      <c r="B92" s="117">
        <v>82</v>
      </c>
      <c r="C92" s="114">
        <v>11</v>
      </c>
      <c r="D92" s="114" t="s">
        <v>1283</v>
      </c>
      <c r="E92" s="160" t="s">
        <v>1264</v>
      </c>
      <c r="F92" s="115">
        <v>4.7395833333333331E-2</v>
      </c>
      <c r="G92" s="114" t="s">
        <v>853</v>
      </c>
      <c r="H92" s="114">
        <v>48</v>
      </c>
      <c r="I92" s="122" t="s">
        <v>947</v>
      </c>
      <c r="J92" s="114" t="s">
        <v>67</v>
      </c>
      <c r="K92" s="114" t="s">
        <v>1514</v>
      </c>
      <c r="L92" s="114" t="s">
        <v>716</v>
      </c>
      <c r="M92" s="114">
        <v>0</v>
      </c>
      <c r="N92" s="116">
        <v>0.01</v>
      </c>
    </row>
    <row r="93" spans="2:14" x14ac:dyDescent="0.3">
      <c r="B93" s="117">
        <v>83</v>
      </c>
      <c r="C93" s="114">
        <v>11</v>
      </c>
      <c r="D93" s="114" t="s">
        <v>1265</v>
      </c>
      <c r="E93" s="160" t="s">
        <v>1270</v>
      </c>
      <c r="F93" s="115">
        <v>5.8854166666666673E-2</v>
      </c>
      <c r="G93" s="114" t="s">
        <v>826</v>
      </c>
      <c r="H93" s="114">
        <v>60</v>
      </c>
      <c r="I93" s="122" t="s">
        <v>915</v>
      </c>
      <c r="J93" s="114" t="s">
        <v>67</v>
      </c>
      <c r="K93" s="114" t="s">
        <v>1515</v>
      </c>
      <c r="L93" s="114" t="s">
        <v>716</v>
      </c>
      <c r="M93" s="114">
        <v>0</v>
      </c>
      <c r="N93" s="116">
        <v>0</v>
      </c>
    </row>
    <row r="94" spans="2:14" x14ac:dyDescent="0.3">
      <c r="B94" s="117">
        <v>84</v>
      </c>
      <c r="C94" s="114">
        <v>11</v>
      </c>
      <c r="D94" s="114" t="s">
        <v>787</v>
      </c>
      <c r="E94" s="160" t="s">
        <v>1266</v>
      </c>
      <c r="F94" s="115">
        <v>4.9606481481481481E-2</v>
      </c>
      <c r="G94" s="114" t="s">
        <v>1304</v>
      </c>
      <c r="H94" s="114">
        <v>36</v>
      </c>
      <c r="I94" s="122" t="s">
        <v>1377</v>
      </c>
      <c r="J94" s="114" t="s">
        <v>67</v>
      </c>
      <c r="K94" s="114" t="s">
        <v>1516</v>
      </c>
      <c r="L94" s="114" t="s">
        <v>716</v>
      </c>
      <c r="M94" s="114">
        <v>0</v>
      </c>
      <c r="N94" s="116">
        <v>-7.0000000000000007E-2</v>
      </c>
    </row>
    <row r="95" spans="2:14" x14ac:dyDescent="0.3">
      <c r="B95" s="117">
        <v>85</v>
      </c>
      <c r="C95" s="114">
        <v>11</v>
      </c>
      <c r="D95" s="114" t="s">
        <v>215</v>
      </c>
      <c r="E95" s="160" t="s">
        <v>1275</v>
      </c>
      <c r="F95" s="115">
        <v>7.2974537037037032E-2</v>
      </c>
      <c r="G95" s="114" t="s">
        <v>282</v>
      </c>
      <c r="H95" s="114">
        <v>96</v>
      </c>
      <c r="I95" s="122" t="s">
        <v>385</v>
      </c>
      <c r="J95" s="114" t="s">
        <v>67</v>
      </c>
      <c r="K95" s="114" t="s">
        <v>1517</v>
      </c>
      <c r="L95" s="114" t="s">
        <v>715</v>
      </c>
      <c r="M95" s="114">
        <v>0</v>
      </c>
      <c r="N95" s="116">
        <v>0</v>
      </c>
    </row>
    <row r="96" spans="2:14" x14ac:dyDescent="0.3">
      <c r="B96" s="117">
        <v>86</v>
      </c>
      <c r="C96" s="114">
        <v>11</v>
      </c>
      <c r="D96" s="114" t="s">
        <v>1282</v>
      </c>
      <c r="E96" s="160" t="s">
        <v>1284</v>
      </c>
      <c r="F96" s="115">
        <v>5.7256944444444437E-2</v>
      </c>
      <c r="G96" s="114" t="s">
        <v>268</v>
      </c>
      <c r="H96" s="114">
        <v>53</v>
      </c>
      <c r="I96" s="122" t="s">
        <v>372</v>
      </c>
      <c r="J96" s="114" t="s">
        <v>4</v>
      </c>
      <c r="K96" s="114" t="s">
        <v>1518</v>
      </c>
      <c r="L96" s="114" t="s">
        <v>717</v>
      </c>
      <c r="M96" s="114">
        <v>-298.62</v>
      </c>
      <c r="N96" s="116">
        <v>-23.8</v>
      </c>
    </row>
    <row r="97" spans="2:14" x14ac:dyDescent="0.3">
      <c r="B97" s="117">
        <v>87</v>
      </c>
      <c r="C97" s="114">
        <v>11</v>
      </c>
      <c r="D97" s="114" t="s">
        <v>793</v>
      </c>
      <c r="E97" s="160" t="s">
        <v>217</v>
      </c>
      <c r="F97" s="115">
        <v>4.5509259259259256E-2</v>
      </c>
      <c r="G97" s="114" t="s">
        <v>838</v>
      </c>
      <c r="H97" s="114">
        <v>43</v>
      </c>
      <c r="I97" s="122" t="s">
        <v>932</v>
      </c>
      <c r="J97" s="114" t="s">
        <v>3</v>
      </c>
      <c r="K97" s="114" t="s">
        <v>1519</v>
      </c>
      <c r="L97" s="114" t="s">
        <v>717</v>
      </c>
      <c r="M97" s="114" t="s">
        <v>732</v>
      </c>
      <c r="N97" s="116" t="s">
        <v>766</v>
      </c>
    </row>
    <row r="98" spans="2:14" x14ac:dyDescent="0.3">
      <c r="B98" s="117">
        <v>88</v>
      </c>
      <c r="C98" s="114">
        <v>11</v>
      </c>
      <c r="D98" s="114" t="s">
        <v>1281</v>
      </c>
      <c r="E98" s="160" t="s">
        <v>1280</v>
      </c>
      <c r="F98" s="115">
        <v>6.8009259259259255E-2</v>
      </c>
      <c r="G98" s="114" t="s">
        <v>1292</v>
      </c>
      <c r="H98" s="114">
        <v>67</v>
      </c>
      <c r="I98" s="122" t="s">
        <v>1378</v>
      </c>
      <c r="J98" s="114" t="s">
        <v>3</v>
      </c>
      <c r="K98" s="114" t="s">
        <v>1520</v>
      </c>
      <c r="L98" s="114" t="s">
        <v>717</v>
      </c>
      <c r="M98" s="114">
        <v>988.83</v>
      </c>
      <c r="N98" s="116">
        <v>11.15</v>
      </c>
    </row>
    <row r="99" spans="2:14" x14ac:dyDescent="0.3">
      <c r="B99" s="117">
        <v>89</v>
      </c>
      <c r="C99" s="114">
        <v>12</v>
      </c>
      <c r="D99" s="114" t="s">
        <v>1279</v>
      </c>
      <c r="E99" s="160" t="s">
        <v>1280</v>
      </c>
      <c r="F99" s="115">
        <v>7.1724537037037031E-2</v>
      </c>
      <c r="G99" s="114" t="s">
        <v>354</v>
      </c>
      <c r="H99" s="114">
        <v>109</v>
      </c>
      <c r="I99" s="122" t="s">
        <v>459</v>
      </c>
      <c r="J99" s="114" t="s">
        <v>67</v>
      </c>
      <c r="K99" s="114" t="s">
        <v>1521</v>
      </c>
      <c r="L99" s="114" t="s">
        <v>716</v>
      </c>
      <c r="M99" s="114">
        <v>0</v>
      </c>
      <c r="N99" s="116">
        <v>0</v>
      </c>
    </row>
    <row r="100" spans="2:14" x14ac:dyDescent="0.3">
      <c r="B100" s="117">
        <v>90</v>
      </c>
      <c r="C100" s="114">
        <v>12</v>
      </c>
      <c r="D100" s="114" t="s">
        <v>217</v>
      </c>
      <c r="E100" s="160" t="s">
        <v>1281</v>
      </c>
      <c r="F100" s="115">
        <v>5.1620370370370372E-2</v>
      </c>
      <c r="G100" s="114" t="s">
        <v>1305</v>
      </c>
      <c r="H100" s="114">
        <v>49</v>
      </c>
      <c r="I100" s="122" t="s">
        <v>1379</v>
      </c>
      <c r="J100" s="114" t="s">
        <v>67</v>
      </c>
      <c r="K100" s="114" t="s">
        <v>1522</v>
      </c>
      <c r="L100" s="114" t="s">
        <v>716</v>
      </c>
      <c r="M100" s="114">
        <v>0</v>
      </c>
      <c r="N100" s="116">
        <v>0.05</v>
      </c>
    </row>
    <row r="101" spans="2:14" x14ac:dyDescent="0.3">
      <c r="B101" s="117">
        <v>91</v>
      </c>
      <c r="C101" s="114">
        <v>12</v>
      </c>
      <c r="D101" s="114" t="s">
        <v>1284</v>
      </c>
      <c r="E101" s="160" t="s">
        <v>793</v>
      </c>
      <c r="F101" s="115">
        <v>4.9745370370370377E-2</v>
      </c>
      <c r="G101" s="114" t="s">
        <v>350</v>
      </c>
      <c r="H101" s="114">
        <v>44</v>
      </c>
      <c r="I101" s="122" t="s">
        <v>1380</v>
      </c>
      <c r="J101" s="114" t="s">
        <v>67</v>
      </c>
      <c r="K101" s="114" t="s">
        <v>1523</v>
      </c>
      <c r="L101" s="114" t="s">
        <v>716</v>
      </c>
      <c r="M101" s="114">
        <v>0</v>
      </c>
      <c r="N101" s="116">
        <v>0</v>
      </c>
    </row>
    <row r="102" spans="2:14" x14ac:dyDescent="0.3">
      <c r="B102" s="117">
        <v>92</v>
      </c>
      <c r="C102" s="114">
        <v>12</v>
      </c>
      <c r="D102" s="114" t="s">
        <v>1275</v>
      </c>
      <c r="E102" s="160" t="s">
        <v>1282</v>
      </c>
      <c r="F102" s="115">
        <v>4.5555555555555551E-2</v>
      </c>
      <c r="G102" s="114" t="s">
        <v>1306</v>
      </c>
      <c r="H102" s="114">
        <v>37</v>
      </c>
      <c r="I102" s="122" t="s">
        <v>1379</v>
      </c>
      <c r="J102" s="114" t="s">
        <v>67</v>
      </c>
      <c r="K102" s="114" t="s">
        <v>1524</v>
      </c>
      <c r="L102" s="114" t="s">
        <v>715</v>
      </c>
      <c r="M102" s="114">
        <v>0</v>
      </c>
      <c r="N102" s="116">
        <v>0</v>
      </c>
    </row>
    <row r="103" spans="2:14" x14ac:dyDescent="0.3">
      <c r="B103" s="117">
        <v>93</v>
      </c>
      <c r="C103" s="114">
        <v>12</v>
      </c>
      <c r="D103" s="114" t="s">
        <v>1266</v>
      </c>
      <c r="E103" s="160" t="s">
        <v>215</v>
      </c>
      <c r="F103" s="115">
        <v>6.7476851851851857E-2</v>
      </c>
      <c r="G103" s="114" t="s">
        <v>815</v>
      </c>
      <c r="H103" s="114">
        <v>53</v>
      </c>
      <c r="I103" s="122" t="s">
        <v>1381</v>
      </c>
      <c r="J103" s="114" t="s">
        <v>3</v>
      </c>
      <c r="K103" s="114" t="s">
        <v>1525</v>
      </c>
      <c r="L103" s="114" t="s">
        <v>717</v>
      </c>
      <c r="M103" s="114">
        <v>16.61</v>
      </c>
      <c r="N103" s="116" t="s">
        <v>1921</v>
      </c>
    </row>
    <row r="104" spans="2:14" x14ac:dyDescent="0.3">
      <c r="B104" s="117">
        <v>94</v>
      </c>
      <c r="C104" s="114">
        <v>12</v>
      </c>
      <c r="D104" s="114" t="s">
        <v>1270</v>
      </c>
      <c r="E104" s="160" t="s">
        <v>787</v>
      </c>
      <c r="F104" s="115">
        <v>6.3541666666666663E-2</v>
      </c>
      <c r="G104" s="114" t="s">
        <v>264</v>
      </c>
      <c r="H104" s="114">
        <v>73</v>
      </c>
      <c r="I104" s="122" t="s">
        <v>416</v>
      </c>
      <c r="J104" s="114" t="s">
        <v>67</v>
      </c>
      <c r="K104" s="114" t="s">
        <v>1526</v>
      </c>
      <c r="L104" s="114" t="s">
        <v>716</v>
      </c>
      <c r="M104" s="114">
        <v>0</v>
      </c>
      <c r="N104" s="116">
        <v>0</v>
      </c>
    </row>
    <row r="105" spans="2:14" x14ac:dyDescent="0.3">
      <c r="B105" s="117">
        <v>95</v>
      </c>
      <c r="C105" s="114">
        <v>12</v>
      </c>
      <c r="D105" s="114" t="s">
        <v>1264</v>
      </c>
      <c r="E105" s="160" t="s">
        <v>1265</v>
      </c>
      <c r="F105" s="115">
        <v>5.4560185185185184E-2</v>
      </c>
      <c r="G105" s="114" t="s">
        <v>294</v>
      </c>
      <c r="H105" s="114">
        <v>52</v>
      </c>
      <c r="I105" s="122" t="s">
        <v>1382</v>
      </c>
      <c r="J105" s="114" t="s">
        <v>67</v>
      </c>
      <c r="K105" s="114" t="s">
        <v>1527</v>
      </c>
      <c r="L105" s="114" t="s">
        <v>716</v>
      </c>
      <c r="M105" s="114">
        <v>0.01</v>
      </c>
      <c r="N105" s="116">
        <v>0</v>
      </c>
    </row>
    <row r="106" spans="2:14" x14ac:dyDescent="0.3">
      <c r="B106" s="117">
        <v>96</v>
      </c>
      <c r="C106" s="114">
        <v>12</v>
      </c>
      <c r="D106" s="114" t="s">
        <v>1267</v>
      </c>
      <c r="E106" s="160" t="s">
        <v>1283</v>
      </c>
      <c r="F106" s="115">
        <v>6.9791666666666669E-2</v>
      </c>
      <c r="G106" s="114" t="s">
        <v>338</v>
      </c>
      <c r="H106" s="114">
        <v>75</v>
      </c>
      <c r="I106" s="122" t="s">
        <v>879</v>
      </c>
      <c r="J106" s="114" t="s">
        <v>4</v>
      </c>
      <c r="K106" s="114" t="s">
        <v>1528</v>
      </c>
      <c r="L106" s="114" t="s">
        <v>717</v>
      </c>
      <c r="M106" s="114">
        <v>-61.18</v>
      </c>
      <c r="N106" s="116">
        <v>-318.37</v>
      </c>
    </row>
    <row r="107" spans="2:14" x14ac:dyDescent="0.3">
      <c r="B107" s="117">
        <v>97</v>
      </c>
      <c r="C107" s="114">
        <v>13</v>
      </c>
      <c r="D107" s="114" t="s">
        <v>1283</v>
      </c>
      <c r="E107" s="160" t="s">
        <v>1279</v>
      </c>
      <c r="F107" s="115">
        <v>6.2638888888888897E-2</v>
      </c>
      <c r="G107" s="114" t="s">
        <v>827</v>
      </c>
      <c r="H107" s="114">
        <v>59</v>
      </c>
      <c r="I107" s="122" t="s">
        <v>916</v>
      </c>
      <c r="J107" s="114" t="s">
        <v>3</v>
      </c>
      <c r="K107" s="114" t="s">
        <v>1529</v>
      </c>
      <c r="L107" s="114" t="s">
        <v>717</v>
      </c>
      <c r="M107" s="114">
        <v>19.27</v>
      </c>
      <c r="N107" s="116">
        <v>10.24</v>
      </c>
    </row>
    <row r="108" spans="2:14" x14ac:dyDescent="0.3">
      <c r="B108" s="117">
        <v>98</v>
      </c>
      <c r="C108" s="114">
        <v>13</v>
      </c>
      <c r="D108" s="114" t="s">
        <v>1265</v>
      </c>
      <c r="E108" s="160" t="s">
        <v>1267</v>
      </c>
      <c r="F108" s="115">
        <v>6.3657407407407399E-2</v>
      </c>
      <c r="G108" s="114" t="s">
        <v>319</v>
      </c>
      <c r="H108" s="114">
        <v>66</v>
      </c>
      <c r="I108" s="122" t="s">
        <v>424</v>
      </c>
      <c r="J108" s="114" t="s">
        <v>3</v>
      </c>
      <c r="K108" s="114" t="s">
        <v>1530</v>
      </c>
      <c r="L108" s="114" t="s">
        <v>717</v>
      </c>
      <c r="M108" s="114">
        <v>246</v>
      </c>
      <c r="N108" s="116">
        <v>14.8</v>
      </c>
    </row>
    <row r="109" spans="2:14" x14ac:dyDescent="0.3">
      <c r="B109" s="117">
        <v>99</v>
      </c>
      <c r="C109" s="114">
        <v>13</v>
      </c>
      <c r="D109" s="114" t="s">
        <v>787</v>
      </c>
      <c r="E109" s="160" t="s">
        <v>1264</v>
      </c>
      <c r="F109" s="115">
        <v>4.7685185185185185E-2</v>
      </c>
      <c r="G109" s="114" t="s">
        <v>1307</v>
      </c>
      <c r="H109" s="114">
        <v>42</v>
      </c>
      <c r="I109" s="122" t="s">
        <v>1383</v>
      </c>
      <c r="J109" s="114" t="s">
        <v>67</v>
      </c>
      <c r="K109" s="114" t="s">
        <v>1531</v>
      </c>
      <c r="L109" s="114" t="s">
        <v>716</v>
      </c>
      <c r="M109" s="114">
        <v>0</v>
      </c>
      <c r="N109" s="116">
        <v>-0.01</v>
      </c>
    </row>
    <row r="110" spans="2:14" x14ac:dyDescent="0.3">
      <c r="B110" s="117">
        <v>100</v>
      </c>
      <c r="C110" s="114">
        <v>13</v>
      </c>
      <c r="D110" s="114" t="s">
        <v>215</v>
      </c>
      <c r="E110" s="160" t="s">
        <v>1270</v>
      </c>
      <c r="F110" s="115">
        <v>9.5648148148148149E-2</v>
      </c>
      <c r="G110" s="114" t="s">
        <v>338</v>
      </c>
      <c r="H110" s="114">
        <v>281</v>
      </c>
      <c r="I110" s="122" t="s">
        <v>872</v>
      </c>
      <c r="J110" s="114" t="s">
        <v>67</v>
      </c>
      <c r="K110" s="114" t="s">
        <v>1532</v>
      </c>
      <c r="L110" s="114" t="s">
        <v>716</v>
      </c>
      <c r="M110" s="114">
        <v>0</v>
      </c>
      <c r="N110" s="116">
        <v>0</v>
      </c>
    </row>
    <row r="111" spans="2:14" x14ac:dyDescent="0.3">
      <c r="B111" s="117">
        <v>101</v>
      </c>
      <c r="C111" s="114">
        <v>13</v>
      </c>
      <c r="D111" s="114" t="s">
        <v>1282</v>
      </c>
      <c r="E111" s="160" t="s">
        <v>1266</v>
      </c>
      <c r="F111" s="115">
        <v>5.8368055555555555E-2</v>
      </c>
      <c r="G111" s="114" t="s">
        <v>1298</v>
      </c>
      <c r="H111" s="114">
        <v>40</v>
      </c>
      <c r="I111" s="122" t="s">
        <v>1365</v>
      </c>
      <c r="J111" s="114" t="s">
        <v>67</v>
      </c>
      <c r="K111" s="114" t="s">
        <v>1533</v>
      </c>
      <c r="L111" s="114" t="s">
        <v>716</v>
      </c>
      <c r="M111" s="114">
        <v>0</v>
      </c>
      <c r="N111" s="116">
        <v>0</v>
      </c>
    </row>
    <row r="112" spans="2:14" x14ac:dyDescent="0.3">
      <c r="B112" s="117">
        <v>102</v>
      </c>
      <c r="C112" s="114">
        <v>13</v>
      </c>
      <c r="D112" s="114" t="s">
        <v>793</v>
      </c>
      <c r="E112" s="160" t="s">
        <v>1275</v>
      </c>
      <c r="F112" s="115">
        <v>6.2094907407407411E-2</v>
      </c>
      <c r="G112" s="114" t="s">
        <v>301</v>
      </c>
      <c r="H112" s="114">
        <v>66</v>
      </c>
      <c r="I112" s="122" t="s">
        <v>401</v>
      </c>
      <c r="J112" s="114" t="s">
        <v>4</v>
      </c>
      <c r="K112" s="114" t="s">
        <v>1534</v>
      </c>
      <c r="L112" s="114" t="s">
        <v>717</v>
      </c>
      <c r="M112" s="114" t="s">
        <v>734</v>
      </c>
      <c r="N112" s="116" t="s">
        <v>757</v>
      </c>
    </row>
    <row r="113" spans="2:14" x14ac:dyDescent="0.3">
      <c r="B113" s="117">
        <v>103</v>
      </c>
      <c r="C113" s="114">
        <v>13</v>
      </c>
      <c r="D113" s="114" t="s">
        <v>1281</v>
      </c>
      <c r="E113" s="160" t="s">
        <v>1284</v>
      </c>
      <c r="F113" s="115">
        <v>6.671296296296296E-2</v>
      </c>
      <c r="G113" s="114" t="s">
        <v>347</v>
      </c>
      <c r="H113" s="114">
        <v>70</v>
      </c>
      <c r="I113" s="122" t="s">
        <v>452</v>
      </c>
      <c r="J113" s="114" t="s">
        <v>4</v>
      </c>
      <c r="K113" s="114" t="s">
        <v>1535</v>
      </c>
      <c r="L113" s="114" t="s">
        <v>717</v>
      </c>
      <c r="M113" s="114">
        <v>-988.64</v>
      </c>
      <c r="N113" s="116">
        <v>-34.799999999999997</v>
      </c>
    </row>
    <row r="114" spans="2:14" x14ac:dyDescent="0.3">
      <c r="B114" s="117">
        <v>104</v>
      </c>
      <c r="C114" s="114">
        <v>13</v>
      </c>
      <c r="D114" s="114" t="s">
        <v>1280</v>
      </c>
      <c r="E114" s="160" t="s">
        <v>217</v>
      </c>
      <c r="F114" s="115">
        <v>6.1793981481481484E-2</v>
      </c>
      <c r="G114" s="114" t="s">
        <v>296</v>
      </c>
      <c r="H114" s="114">
        <v>56</v>
      </c>
      <c r="I114" s="122" t="s">
        <v>384</v>
      </c>
      <c r="J114" s="114" t="s">
        <v>3</v>
      </c>
      <c r="K114" s="114" t="s">
        <v>1536</v>
      </c>
      <c r="L114" s="114" t="s">
        <v>718</v>
      </c>
      <c r="M114" s="114">
        <v>988.71</v>
      </c>
      <c r="N114" s="116">
        <v>2.63</v>
      </c>
    </row>
    <row r="115" spans="2:14" x14ac:dyDescent="0.3">
      <c r="B115" s="117">
        <v>105</v>
      </c>
      <c r="C115" s="114">
        <v>14</v>
      </c>
      <c r="D115" s="114" t="s">
        <v>1279</v>
      </c>
      <c r="E115" s="160" t="s">
        <v>217</v>
      </c>
      <c r="F115" s="115">
        <v>5.6805555555555554E-2</v>
      </c>
      <c r="G115" s="114" t="s">
        <v>348</v>
      </c>
      <c r="H115" s="114">
        <v>64</v>
      </c>
      <c r="I115" s="122" t="s">
        <v>1352</v>
      </c>
      <c r="J115" s="114" t="s">
        <v>67</v>
      </c>
      <c r="K115" s="114" t="s">
        <v>1537</v>
      </c>
      <c r="L115" s="114" t="s">
        <v>716</v>
      </c>
      <c r="M115" s="114">
        <v>0</v>
      </c>
      <c r="N115" s="116">
        <v>-0.03</v>
      </c>
    </row>
    <row r="116" spans="2:14" x14ac:dyDescent="0.3">
      <c r="B116" s="117">
        <v>106</v>
      </c>
      <c r="C116" s="114">
        <v>14</v>
      </c>
      <c r="D116" s="114" t="s">
        <v>1284</v>
      </c>
      <c r="E116" s="160" t="s">
        <v>1280</v>
      </c>
      <c r="F116" s="115">
        <v>5.7766203703703702E-2</v>
      </c>
      <c r="G116" s="114" t="s">
        <v>296</v>
      </c>
      <c r="H116" s="114">
        <v>52</v>
      </c>
      <c r="I116" s="122" t="s">
        <v>384</v>
      </c>
      <c r="J116" s="114" t="s">
        <v>3</v>
      </c>
      <c r="K116" s="114" t="s">
        <v>1538</v>
      </c>
      <c r="L116" s="114" t="s">
        <v>717</v>
      </c>
      <c r="M116" s="114">
        <v>102.95</v>
      </c>
      <c r="N116" s="116">
        <v>988.56</v>
      </c>
    </row>
    <row r="117" spans="2:14" x14ac:dyDescent="0.3">
      <c r="B117" s="117">
        <v>107</v>
      </c>
      <c r="C117" s="114">
        <v>14</v>
      </c>
      <c r="D117" s="114" t="s">
        <v>1275</v>
      </c>
      <c r="E117" s="160" t="s">
        <v>1281</v>
      </c>
      <c r="F117" s="115">
        <v>4.5648148148148153E-2</v>
      </c>
      <c r="G117" s="114" t="s">
        <v>335</v>
      </c>
      <c r="H117" s="114">
        <v>38</v>
      </c>
      <c r="I117" s="122" t="s">
        <v>391</v>
      </c>
      <c r="J117" s="114" t="s">
        <v>67</v>
      </c>
      <c r="K117" s="114" t="s">
        <v>1539</v>
      </c>
      <c r="L117" s="114" t="s">
        <v>716</v>
      </c>
      <c r="M117" s="114">
        <v>0</v>
      </c>
      <c r="N117" s="116">
        <v>0.05</v>
      </c>
    </row>
    <row r="118" spans="2:14" x14ac:dyDescent="0.3">
      <c r="B118" s="117">
        <v>108</v>
      </c>
      <c r="C118" s="114">
        <v>14</v>
      </c>
      <c r="D118" s="114" t="s">
        <v>1266</v>
      </c>
      <c r="E118" s="160" t="s">
        <v>793</v>
      </c>
      <c r="F118" s="115">
        <v>7.2418981481481473E-2</v>
      </c>
      <c r="G118" s="114" t="s">
        <v>1302</v>
      </c>
      <c r="H118" s="114">
        <v>91</v>
      </c>
      <c r="I118" s="122" t="s">
        <v>1384</v>
      </c>
      <c r="J118" s="114" t="s">
        <v>3</v>
      </c>
      <c r="K118" s="114" t="s">
        <v>1540</v>
      </c>
      <c r="L118" s="114" t="s">
        <v>717</v>
      </c>
      <c r="M118" s="114">
        <v>79.37</v>
      </c>
      <c r="N118" s="116">
        <v>161.77000000000001</v>
      </c>
    </row>
    <row r="119" spans="2:14" x14ac:dyDescent="0.3">
      <c r="B119" s="117">
        <v>109</v>
      </c>
      <c r="C119" s="114">
        <v>14</v>
      </c>
      <c r="D119" s="114" t="s">
        <v>1270</v>
      </c>
      <c r="E119" s="160" t="s">
        <v>1282</v>
      </c>
      <c r="F119" s="115">
        <v>4.9085648148148149E-2</v>
      </c>
      <c r="G119" s="114" t="s">
        <v>817</v>
      </c>
      <c r="H119" s="114">
        <v>51</v>
      </c>
      <c r="I119" s="122" t="s">
        <v>899</v>
      </c>
      <c r="J119" s="114" t="s">
        <v>67</v>
      </c>
      <c r="K119" s="114" t="s">
        <v>1541</v>
      </c>
      <c r="L119" s="114" t="s">
        <v>716</v>
      </c>
      <c r="M119" s="114">
        <v>0</v>
      </c>
      <c r="N119" s="116">
        <v>0</v>
      </c>
    </row>
    <row r="120" spans="2:14" x14ac:dyDescent="0.3">
      <c r="B120" s="117">
        <v>110</v>
      </c>
      <c r="C120" s="114">
        <v>14</v>
      </c>
      <c r="D120" s="114" t="s">
        <v>1264</v>
      </c>
      <c r="E120" s="160" t="s">
        <v>215</v>
      </c>
      <c r="F120" s="115">
        <v>6.0555555555555557E-2</v>
      </c>
      <c r="G120" s="114" t="s">
        <v>1308</v>
      </c>
      <c r="H120" s="114">
        <v>50</v>
      </c>
      <c r="I120" s="122" t="s">
        <v>1385</v>
      </c>
      <c r="J120" s="114" t="s">
        <v>67</v>
      </c>
      <c r="K120" s="114" t="s">
        <v>1542</v>
      </c>
      <c r="L120" s="114" t="s">
        <v>715</v>
      </c>
      <c r="M120" s="114">
        <v>0.01</v>
      </c>
      <c r="N120" s="116">
        <v>0</v>
      </c>
    </row>
    <row r="121" spans="2:14" x14ac:dyDescent="0.3">
      <c r="B121" s="117">
        <v>111</v>
      </c>
      <c r="C121" s="114">
        <v>14</v>
      </c>
      <c r="D121" s="114" t="s">
        <v>1267</v>
      </c>
      <c r="E121" s="160" t="s">
        <v>787</v>
      </c>
      <c r="F121" s="115">
        <v>5.6145833333333339E-2</v>
      </c>
      <c r="G121" s="114" t="s">
        <v>271</v>
      </c>
      <c r="H121" s="114">
        <v>56</v>
      </c>
      <c r="I121" s="122" t="s">
        <v>415</v>
      </c>
      <c r="J121" s="114" t="s">
        <v>4</v>
      </c>
      <c r="K121" s="114" t="s">
        <v>1543</v>
      </c>
      <c r="L121" s="114" t="s">
        <v>717</v>
      </c>
      <c r="M121" s="114">
        <v>-64.930000000000007</v>
      </c>
      <c r="N121" s="116" t="s">
        <v>1923</v>
      </c>
    </row>
    <row r="122" spans="2:14" x14ac:dyDescent="0.3">
      <c r="B122" s="117">
        <v>112</v>
      </c>
      <c r="C122" s="114">
        <v>14</v>
      </c>
      <c r="D122" s="114" t="s">
        <v>1283</v>
      </c>
      <c r="E122" s="160" t="s">
        <v>1265</v>
      </c>
      <c r="F122" s="115">
        <v>5.5833333333333325E-2</v>
      </c>
      <c r="G122" s="114" t="s">
        <v>846</v>
      </c>
      <c r="H122" s="114">
        <v>65</v>
      </c>
      <c r="I122" s="122" t="s">
        <v>939</v>
      </c>
      <c r="J122" s="114" t="s">
        <v>67</v>
      </c>
      <c r="K122" s="114" t="s">
        <v>1544</v>
      </c>
      <c r="L122" s="114" t="s">
        <v>718</v>
      </c>
      <c r="M122" s="114">
        <v>0</v>
      </c>
      <c r="N122" s="116">
        <v>0</v>
      </c>
    </row>
    <row r="123" spans="2:14" x14ac:dyDescent="0.3">
      <c r="B123" s="117">
        <v>113</v>
      </c>
      <c r="C123" s="114">
        <v>15</v>
      </c>
      <c r="D123" s="114" t="s">
        <v>1265</v>
      </c>
      <c r="E123" s="160" t="s">
        <v>1279</v>
      </c>
      <c r="F123" s="115">
        <v>4.3912037037037034E-2</v>
      </c>
      <c r="G123" s="114" t="s">
        <v>304</v>
      </c>
      <c r="H123" s="114">
        <v>42</v>
      </c>
      <c r="I123" s="122" t="s">
        <v>385</v>
      </c>
      <c r="J123" s="114" t="s">
        <v>67</v>
      </c>
      <c r="K123" s="114" t="s">
        <v>1545</v>
      </c>
      <c r="L123" s="114" t="s">
        <v>715</v>
      </c>
      <c r="M123" s="114">
        <v>0</v>
      </c>
      <c r="N123" s="116">
        <v>0</v>
      </c>
    </row>
    <row r="124" spans="2:14" x14ac:dyDescent="0.3">
      <c r="B124" s="117">
        <v>114</v>
      </c>
      <c r="C124" s="114">
        <v>15</v>
      </c>
      <c r="D124" s="114" t="s">
        <v>787</v>
      </c>
      <c r="E124" s="160" t="s">
        <v>1283</v>
      </c>
      <c r="F124" s="115">
        <v>6.9907407407407404E-2</v>
      </c>
      <c r="G124" s="114" t="s">
        <v>1309</v>
      </c>
      <c r="H124" s="114">
        <v>90</v>
      </c>
      <c r="I124" s="122" t="s">
        <v>1386</v>
      </c>
      <c r="J124" s="114" t="s">
        <v>67</v>
      </c>
      <c r="K124" s="114" t="s">
        <v>1546</v>
      </c>
      <c r="L124" s="114" t="s">
        <v>716</v>
      </c>
      <c r="M124" s="114">
        <v>0</v>
      </c>
      <c r="N124" s="116">
        <v>0</v>
      </c>
    </row>
    <row r="125" spans="2:14" x14ac:dyDescent="0.3">
      <c r="B125" s="117">
        <v>115</v>
      </c>
      <c r="C125" s="114">
        <v>15</v>
      </c>
      <c r="D125" s="114" t="s">
        <v>215</v>
      </c>
      <c r="E125" s="160" t="s">
        <v>1267</v>
      </c>
      <c r="F125" s="115">
        <v>6.4120370370370369E-2</v>
      </c>
      <c r="G125" s="114" t="s">
        <v>1310</v>
      </c>
      <c r="H125" s="114">
        <v>53</v>
      </c>
      <c r="I125" s="122" t="s">
        <v>1387</v>
      </c>
      <c r="J125" s="114" t="s">
        <v>3</v>
      </c>
      <c r="K125" s="114" t="s">
        <v>1547</v>
      </c>
      <c r="L125" s="114" t="s">
        <v>717</v>
      </c>
      <c r="M125" s="114" t="s">
        <v>731</v>
      </c>
      <c r="N125" s="116">
        <v>67.36</v>
      </c>
    </row>
    <row r="126" spans="2:14" x14ac:dyDescent="0.3">
      <c r="B126" s="117">
        <v>116</v>
      </c>
      <c r="C126" s="114">
        <v>15</v>
      </c>
      <c r="D126" s="114" t="s">
        <v>1282</v>
      </c>
      <c r="E126" s="160" t="s">
        <v>1264</v>
      </c>
      <c r="F126" s="115">
        <v>6.7037037037037034E-2</v>
      </c>
      <c r="G126" s="114" t="s">
        <v>338</v>
      </c>
      <c r="H126" s="114">
        <v>69</v>
      </c>
      <c r="I126" s="122" t="s">
        <v>879</v>
      </c>
      <c r="J126" s="114" t="s">
        <v>4</v>
      </c>
      <c r="K126" s="114" t="s">
        <v>1548</v>
      </c>
      <c r="L126" s="114" t="s">
        <v>717</v>
      </c>
      <c r="M126" s="114">
        <v>-298.86</v>
      </c>
      <c r="N126" s="116" t="s">
        <v>1927</v>
      </c>
    </row>
    <row r="127" spans="2:14" x14ac:dyDescent="0.3">
      <c r="B127" s="117">
        <v>117</v>
      </c>
      <c r="C127" s="114">
        <v>15</v>
      </c>
      <c r="D127" s="114" t="s">
        <v>793</v>
      </c>
      <c r="E127" s="160" t="s">
        <v>1270</v>
      </c>
      <c r="F127" s="115">
        <v>4.7592592592592596E-2</v>
      </c>
      <c r="G127" s="114" t="s">
        <v>324</v>
      </c>
      <c r="H127" s="114">
        <v>49</v>
      </c>
      <c r="I127" s="122" t="s">
        <v>430</v>
      </c>
      <c r="J127" s="114" t="s">
        <v>67</v>
      </c>
      <c r="K127" s="114" t="s">
        <v>1549</v>
      </c>
      <c r="L127" s="114" t="s">
        <v>716</v>
      </c>
      <c r="M127" s="114">
        <v>0</v>
      </c>
      <c r="N127" s="116">
        <v>0</v>
      </c>
    </row>
    <row r="128" spans="2:14" x14ac:dyDescent="0.3">
      <c r="B128" s="117">
        <v>118</v>
      </c>
      <c r="C128" s="114">
        <v>15</v>
      </c>
      <c r="D128" s="114" t="s">
        <v>1281</v>
      </c>
      <c r="E128" s="160" t="s">
        <v>1266</v>
      </c>
      <c r="F128" s="115">
        <v>6.8877314814814808E-2</v>
      </c>
      <c r="G128" s="114" t="s">
        <v>274</v>
      </c>
      <c r="H128" s="114">
        <v>66</v>
      </c>
      <c r="I128" s="122" t="s">
        <v>378</v>
      </c>
      <c r="J128" s="114" t="s">
        <v>4</v>
      </c>
      <c r="K128" s="114" t="s">
        <v>1550</v>
      </c>
      <c r="L128" s="114" t="s">
        <v>717</v>
      </c>
      <c r="M128" s="114">
        <v>-41.08</v>
      </c>
      <c r="N128" s="116">
        <v>-19.34</v>
      </c>
    </row>
    <row r="129" spans="2:14" x14ac:dyDescent="0.3">
      <c r="B129" s="117">
        <v>119</v>
      </c>
      <c r="C129" s="114">
        <v>15</v>
      </c>
      <c r="D129" s="114" t="s">
        <v>1280</v>
      </c>
      <c r="E129" s="160" t="s">
        <v>1275</v>
      </c>
      <c r="F129" s="115">
        <v>5.3900462962962963E-2</v>
      </c>
      <c r="G129" s="114" t="s">
        <v>292</v>
      </c>
      <c r="H129" s="114">
        <v>52</v>
      </c>
      <c r="I129" s="122" t="s">
        <v>1388</v>
      </c>
      <c r="J129" s="114" t="s">
        <v>67</v>
      </c>
      <c r="K129" s="114" t="s">
        <v>1551</v>
      </c>
      <c r="L129" s="114" t="s">
        <v>716</v>
      </c>
      <c r="M129" s="114">
        <v>0</v>
      </c>
      <c r="N129" s="116">
        <v>0</v>
      </c>
    </row>
    <row r="130" spans="2:14" x14ac:dyDescent="0.3">
      <c r="B130" s="117">
        <v>120</v>
      </c>
      <c r="C130" s="114">
        <v>15</v>
      </c>
      <c r="D130" s="114" t="s">
        <v>217</v>
      </c>
      <c r="E130" s="160" t="s">
        <v>1284</v>
      </c>
      <c r="F130" s="115">
        <v>4.853009259259259E-2</v>
      </c>
      <c r="G130" s="114" t="s">
        <v>298</v>
      </c>
      <c r="H130" s="114">
        <v>45</v>
      </c>
      <c r="I130" s="122" t="s">
        <v>1389</v>
      </c>
      <c r="J130" s="114" t="s">
        <v>67</v>
      </c>
      <c r="K130" s="114" t="s">
        <v>1552</v>
      </c>
      <c r="L130" s="114" t="s">
        <v>716</v>
      </c>
      <c r="M130" s="114">
        <v>0</v>
      </c>
      <c r="N130" s="116">
        <v>0</v>
      </c>
    </row>
    <row r="131" spans="2:14" x14ac:dyDescent="0.3">
      <c r="B131" s="117">
        <v>121</v>
      </c>
      <c r="C131" s="114">
        <v>16</v>
      </c>
      <c r="D131" s="114" t="s">
        <v>1279</v>
      </c>
      <c r="E131" s="160" t="s">
        <v>1284</v>
      </c>
      <c r="F131" s="115">
        <v>7.778935185185186E-2</v>
      </c>
      <c r="G131" s="114" t="s">
        <v>337</v>
      </c>
      <c r="H131" s="114">
        <v>141</v>
      </c>
      <c r="I131" s="122" t="s">
        <v>442</v>
      </c>
      <c r="J131" s="114" t="s">
        <v>67</v>
      </c>
      <c r="K131" s="114" t="s">
        <v>1553</v>
      </c>
      <c r="L131" s="114" t="s">
        <v>715</v>
      </c>
      <c r="M131" s="114">
        <v>0</v>
      </c>
      <c r="N131" s="116">
        <v>0.02</v>
      </c>
    </row>
    <row r="132" spans="2:14" x14ac:dyDescent="0.3">
      <c r="B132" s="117">
        <v>122</v>
      </c>
      <c r="C132" s="114">
        <v>16</v>
      </c>
      <c r="D132" s="114" t="s">
        <v>217</v>
      </c>
      <c r="E132" s="160" t="s">
        <v>1275</v>
      </c>
      <c r="F132" s="115">
        <v>5.0694444444444452E-2</v>
      </c>
      <c r="G132" s="114" t="s">
        <v>291</v>
      </c>
      <c r="H132" s="114">
        <v>50</v>
      </c>
      <c r="I132" s="122" t="s">
        <v>394</v>
      </c>
      <c r="J132" s="114" t="s">
        <v>67</v>
      </c>
      <c r="K132" s="114" t="s">
        <v>1554</v>
      </c>
      <c r="L132" s="114" t="s">
        <v>716</v>
      </c>
      <c r="M132" s="114">
        <v>0.06</v>
      </c>
      <c r="N132" s="116">
        <v>0</v>
      </c>
    </row>
    <row r="133" spans="2:14" x14ac:dyDescent="0.3">
      <c r="B133" s="117">
        <v>123</v>
      </c>
      <c r="C133" s="114">
        <v>16</v>
      </c>
      <c r="D133" s="114" t="s">
        <v>1280</v>
      </c>
      <c r="E133" s="160" t="s">
        <v>1266</v>
      </c>
      <c r="F133" s="115">
        <v>6.5914351851851849E-2</v>
      </c>
      <c r="G133" s="114" t="s">
        <v>1285</v>
      </c>
      <c r="H133" s="114">
        <v>50</v>
      </c>
      <c r="I133" s="122" t="s">
        <v>1341</v>
      </c>
      <c r="J133" s="114" t="s">
        <v>4</v>
      </c>
      <c r="K133" s="114" t="s">
        <v>1555</v>
      </c>
      <c r="L133" s="114" t="s">
        <v>717</v>
      </c>
      <c r="M133" s="114">
        <v>-14.93</v>
      </c>
      <c r="N133" s="116">
        <v>-17.420000000000002</v>
      </c>
    </row>
    <row r="134" spans="2:14" x14ac:dyDescent="0.3">
      <c r="B134" s="117">
        <v>124</v>
      </c>
      <c r="C134" s="114">
        <v>16</v>
      </c>
      <c r="D134" s="114" t="s">
        <v>1281</v>
      </c>
      <c r="E134" s="160" t="s">
        <v>1270</v>
      </c>
      <c r="F134" s="115">
        <v>5.6134259259259266E-2</v>
      </c>
      <c r="G134" s="114" t="s">
        <v>1286</v>
      </c>
      <c r="H134" s="114">
        <v>49</v>
      </c>
      <c r="I134" s="122" t="s">
        <v>1342</v>
      </c>
      <c r="J134" s="114" t="s">
        <v>67</v>
      </c>
      <c r="K134" s="114" t="s">
        <v>1556</v>
      </c>
      <c r="L134" s="114" t="s">
        <v>716</v>
      </c>
      <c r="M134" s="114">
        <v>-0.05</v>
      </c>
      <c r="N134" s="116">
        <v>0</v>
      </c>
    </row>
    <row r="135" spans="2:14" x14ac:dyDescent="0.3">
      <c r="B135" s="117">
        <v>125</v>
      </c>
      <c r="C135" s="114">
        <v>16</v>
      </c>
      <c r="D135" s="114" t="s">
        <v>793</v>
      </c>
      <c r="E135" s="160" t="s">
        <v>1264</v>
      </c>
      <c r="F135" s="115">
        <v>3.3541666666666664E-2</v>
      </c>
      <c r="G135" s="114" t="s">
        <v>291</v>
      </c>
      <c r="H135" s="114">
        <v>31</v>
      </c>
      <c r="I135" s="122" t="s">
        <v>1343</v>
      </c>
      <c r="J135" s="114" t="s">
        <v>67</v>
      </c>
      <c r="K135" s="114" t="s">
        <v>1557</v>
      </c>
      <c r="L135" s="114" t="s">
        <v>715</v>
      </c>
      <c r="M135" s="114">
        <v>0</v>
      </c>
      <c r="N135" s="116">
        <v>-0.01</v>
      </c>
    </row>
    <row r="136" spans="2:14" x14ac:dyDescent="0.3">
      <c r="B136" s="117">
        <v>126</v>
      </c>
      <c r="C136" s="114">
        <v>16</v>
      </c>
      <c r="D136" s="114" t="s">
        <v>1282</v>
      </c>
      <c r="E136" s="160" t="s">
        <v>1267</v>
      </c>
      <c r="F136" s="115">
        <v>7.3587962962962966E-2</v>
      </c>
      <c r="G136" s="114" t="s">
        <v>338</v>
      </c>
      <c r="H136" s="114">
        <v>101</v>
      </c>
      <c r="I136" s="122" t="s">
        <v>443</v>
      </c>
      <c r="J136" s="114" t="s">
        <v>3</v>
      </c>
      <c r="K136" s="114" t="s">
        <v>1558</v>
      </c>
      <c r="L136" s="114" t="s">
        <v>718</v>
      </c>
      <c r="M136" s="114">
        <v>298.87</v>
      </c>
      <c r="N136" s="116">
        <v>60.81</v>
      </c>
    </row>
    <row r="137" spans="2:14" x14ac:dyDescent="0.3">
      <c r="B137" s="117">
        <v>127</v>
      </c>
      <c r="C137" s="114">
        <v>16</v>
      </c>
      <c r="D137" s="114" t="s">
        <v>215</v>
      </c>
      <c r="E137" s="160" t="s">
        <v>1283</v>
      </c>
      <c r="F137" s="115">
        <v>7.1249999999999994E-2</v>
      </c>
      <c r="G137" s="114" t="s">
        <v>846</v>
      </c>
      <c r="H137" s="114">
        <v>106</v>
      </c>
      <c r="I137" s="122" t="s">
        <v>939</v>
      </c>
      <c r="J137" s="114" t="s">
        <v>67</v>
      </c>
      <c r="K137" s="114" t="s">
        <v>1559</v>
      </c>
      <c r="L137" s="114" t="s">
        <v>715</v>
      </c>
      <c r="M137" s="114">
        <v>0</v>
      </c>
      <c r="N137" s="116">
        <v>0</v>
      </c>
    </row>
    <row r="138" spans="2:14" x14ac:dyDescent="0.3">
      <c r="B138" s="117">
        <v>128</v>
      </c>
      <c r="C138" s="114">
        <v>16</v>
      </c>
      <c r="D138" s="114" t="s">
        <v>787</v>
      </c>
      <c r="E138" s="160" t="s">
        <v>1265</v>
      </c>
      <c r="F138" s="115">
        <v>4.2372685185185187E-2</v>
      </c>
      <c r="G138" s="114" t="s">
        <v>835</v>
      </c>
      <c r="H138" s="114">
        <v>43</v>
      </c>
      <c r="I138" s="122" t="s">
        <v>926</v>
      </c>
      <c r="J138" s="114" t="s">
        <v>67</v>
      </c>
      <c r="K138" s="114" t="s">
        <v>1560</v>
      </c>
      <c r="L138" s="114" t="s">
        <v>716</v>
      </c>
      <c r="M138" s="114">
        <v>0</v>
      </c>
      <c r="N138" s="116">
        <v>0</v>
      </c>
    </row>
    <row r="139" spans="2:14" x14ac:dyDescent="0.3">
      <c r="B139" s="117">
        <v>129</v>
      </c>
      <c r="C139" s="114">
        <v>17</v>
      </c>
      <c r="D139" s="114" t="s">
        <v>787</v>
      </c>
      <c r="E139" s="160" t="s">
        <v>1279</v>
      </c>
      <c r="F139" s="115">
        <v>5.4201388888888889E-2</v>
      </c>
      <c r="G139" s="114" t="s">
        <v>285</v>
      </c>
      <c r="H139" s="114">
        <v>52</v>
      </c>
      <c r="I139" s="122" t="s">
        <v>388</v>
      </c>
      <c r="J139" s="114" t="s">
        <v>3</v>
      </c>
      <c r="K139" s="114" t="s">
        <v>1561</v>
      </c>
      <c r="L139" s="114" t="s">
        <v>717</v>
      </c>
      <c r="M139" s="114" t="s">
        <v>738</v>
      </c>
      <c r="N139" s="116">
        <v>35.58</v>
      </c>
    </row>
    <row r="140" spans="2:14" x14ac:dyDescent="0.3">
      <c r="B140" s="117">
        <v>130</v>
      </c>
      <c r="C140" s="114">
        <v>17</v>
      </c>
      <c r="D140" s="114" t="s">
        <v>1265</v>
      </c>
      <c r="E140" s="160" t="s">
        <v>215</v>
      </c>
      <c r="F140" s="115">
        <v>5.9432870370370372E-2</v>
      </c>
      <c r="G140" s="114" t="s">
        <v>291</v>
      </c>
      <c r="H140" s="114">
        <v>53</v>
      </c>
      <c r="I140" s="122" t="s">
        <v>394</v>
      </c>
      <c r="J140" s="114" t="s">
        <v>67</v>
      </c>
      <c r="K140" s="114" t="s">
        <v>1562</v>
      </c>
      <c r="L140" s="114" t="s">
        <v>716</v>
      </c>
      <c r="M140" s="114">
        <v>0</v>
      </c>
      <c r="N140" s="116">
        <v>0</v>
      </c>
    </row>
    <row r="141" spans="2:14" x14ac:dyDescent="0.3">
      <c r="B141" s="117">
        <v>131</v>
      </c>
      <c r="C141" s="114">
        <v>17</v>
      </c>
      <c r="D141" s="114" t="s">
        <v>1283</v>
      </c>
      <c r="E141" s="160" t="s">
        <v>1282</v>
      </c>
      <c r="F141" s="115">
        <v>5.4895833333333331E-2</v>
      </c>
      <c r="G141" s="114" t="s">
        <v>820</v>
      </c>
      <c r="H141" s="114">
        <v>48</v>
      </c>
      <c r="I141" s="122" t="s">
        <v>905</v>
      </c>
      <c r="J141" s="114" t="s">
        <v>67</v>
      </c>
      <c r="K141" s="114" t="s">
        <v>1563</v>
      </c>
      <c r="L141" s="114" t="s">
        <v>718</v>
      </c>
      <c r="M141" s="114">
        <v>0</v>
      </c>
      <c r="N141" s="116">
        <v>0</v>
      </c>
    </row>
    <row r="142" spans="2:14" x14ac:dyDescent="0.3">
      <c r="B142" s="117">
        <v>132</v>
      </c>
      <c r="C142" s="114">
        <v>17</v>
      </c>
      <c r="D142" s="114" t="s">
        <v>1267</v>
      </c>
      <c r="E142" s="160" t="s">
        <v>793</v>
      </c>
      <c r="F142" s="115">
        <v>6.6655092592592599E-2</v>
      </c>
      <c r="G142" s="114" t="s">
        <v>1287</v>
      </c>
      <c r="H142" s="114">
        <v>82</v>
      </c>
      <c r="I142" s="122" t="s">
        <v>1344</v>
      </c>
      <c r="J142" s="114" t="s">
        <v>67</v>
      </c>
      <c r="K142" s="114" t="s">
        <v>1564</v>
      </c>
      <c r="L142" s="114" t="s">
        <v>715</v>
      </c>
      <c r="M142" s="114">
        <v>0.01</v>
      </c>
      <c r="N142" s="116">
        <v>0</v>
      </c>
    </row>
    <row r="143" spans="2:14" x14ac:dyDescent="0.3">
      <c r="B143" s="117">
        <v>133</v>
      </c>
      <c r="C143" s="114">
        <v>17</v>
      </c>
      <c r="D143" s="114" t="s">
        <v>1264</v>
      </c>
      <c r="E143" s="160" t="s">
        <v>1281</v>
      </c>
      <c r="F143" s="115">
        <v>2.1458333333333333E-2</v>
      </c>
      <c r="G143" s="114" t="s">
        <v>331</v>
      </c>
      <c r="H143" s="114">
        <v>18</v>
      </c>
      <c r="I143" s="122" t="s">
        <v>1345</v>
      </c>
      <c r="J143" s="114" t="s">
        <v>67</v>
      </c>
      <c r="K143" s="114" t="s">
        <v>1565</v>
      </c>
      <c r="L143" s="114" t="s">
        <v>715</v>
      </c>
      <c r="M143" s="114">
        <v>0.01</v>
      </c>
      <c r="N143" s="116">
        <v>0.05</v>
      </c>
    </row>
    <row r="144" spans="2:14" x14ac:dyDescent="0.3">
      <c r="B144" s="117">
        <v>134</v>
      </c>
      <c r="C144" s="114">
        <v>17</v>
      </c>
      <c r="D144" s="114" t="s">
        <v>1270</v>
      </c>
      <c r="E144" s="160" t="s">
        <v>1280</v>
      </c>
      <c r="F144" s="115">
        <v>6.385416666666667E-2</v>
      </c>
      <c r="G144" s="114" t="s">
        <v>839</v>
      </c>
      <c r="H144" s="114">
        <v>61</v>
      </c>
      <c r="I144" s="122" t="s">
        <v>1346</v>
      </c>
      <c r="J144" s="114" t="s">
        <v>67</v>
      </c>
      <c r="K144" s="114" t="s">
        <v>1566</v>
      </c>
      <c r="L144" s="114" t="s">
        <v>716</v>
      </c>
      <c r="M144" s="114">
        <v>0</v>
      </c>
      <c r="N144" s="116">
        <v>0</v>
      </c>
    </row>
    <row r="145" spans="2:14" x14ac:dyDescent="0.3">
      <c r="B145" s="117">
        <v>135</v>
      </c>
      <c r="C145" s="114">
        <v>17</v>
      </c>
      <c r="D145" s="114" t="s">
        <v>1266</v>
      </c>
      <c r="E145" s="160" t="s">
        <v>217</v>
      </c>
      <c r="F145" s="115">
        <v>6.5138888888888885E-2</v>
      </c>
      <c r="G145" s="114" t="s">
        <v>835</v>
      </c>
      <c r="H145" s="114">
        <v>63</v>
      </c>
      <c r="I145" s="122" t="s">
        <v>926</v>
      </c>
      <c r="J145" s="114" t="s">
        <v>3</v>
      </c>
      <c r="K145" s="114" t="s">
        <v>1567</v>
      </c>
      <c r="L145" s="114" t="s">
        <v>717</v>
      </c>
      <c r="M145" s="114">
        <v>43.65</v>
      </c>
      <c r="N145" s="116">
        <v>17.68</v>
      </c>
    </row>
    <row r="146" spans="2:14" x14ac:dyDescent="0.3">
      <c r="B146" s="117">
        <v>136</v>
      </c>
      <c r="C146" s="114">
        <v>17</v>
      </c>
      <c r="D146" s="114" t="s">
        <v>1275</v>
      </c>
      <c r="E146" s="160" t="s">
        <v>1284</v>
      </c>
      <c r="F146" s="115">
        <v>4.5914351851851852E-2</v>
      </c>
      <c r="G146" s="114" t="s">
        <v>338</v>
      </c>
      <c r="H146" s="114">
        <v>45</v>
      </c>
      <c r="I146" s="122" t="s">
        <v>443</v>
      </c>
      <c r="J146" s="114" t="s">
        <v>67</v>
      </c>
      <c r="K146" s="114" t="s">
        <v>1568</v>
      </c>
      <c r="L146" s="114" t="s">
        <v>715</v>
      </c>
      <c r="M146" s="114">
        <v>0</v>
      </c>
      <c r="N146" s="116">
        <v>0.19</v>
      </c>
    </row>
    <row r="147" spans="2:14" x14ac:dyDescent="0.3">
      <c r="B147" s="117">
        <v>137</v>
      </c>
      <c r="C147" s="114">
        <v>18</v>
      </c>
      <c r="D147" s="114" t="s">
        <v>1279</v>
      </c>
      <c r="E147" s="160" t="s">
        <v>1275</v>
      </c>
      <c r="F147" s="115">
        <v>5.122685185185185E-2</v>
      </c>
      <c r="G147" s="114" t="s">
        <v>275</v>
      </c>
      <c r="H147" s="114">
        <v>50</v>
      </c>
      <c r="I147" s="122" t="s">
        <v>395</v>
      </c>
      <c r="J147" s="114" t="s">
        <v>67</v>
      </c>
      <c r="K147" s="114" t="s">
        <v>1569</v>
      </c>
      <c r="L147" s="114" t="s">
        <v>716</v>
      </c>
      <c r="M147" s="114">
        <v>0</v>
      </c>
      <c r="N147" s="116">
        <v>0</v>
      </c>
    </row>
    <row r="148" spans="2:14" x14ac:dyDescent="0.3">
      <c r="B148" s="117">
        <v>138</v>
      </c>
      <c r="C148" s="114">
        <v>18</v>
      </c>
      <c r="D148" s="114" t="s">
        <v>1284</v>
      </c>
      <c r="E148" s="160" t="s">
        <v>1266</v>
      </c>
      <c r="F148" s="115">
        <v>6.8368055555555557E-2</v>
      </c>
      <c r="G148" s="114" t="s">
        <v>264</v>
      </c>
      <c r="H148" s="114">
        <v>77</v>
      </c>
      <c r="I148" s="122" t="s">
        <v>1347</v>
      </c>
      <c r="J148" s="114" t="s">
        <v>3</v>
      </c>
      <c r="K148" s="114" t="s">
        <v>1570</v>
      </c>
      <c r="L148" s="114" t="s">
        <v>717</v>
      </c>
      <c r="M148" s="114">
        <v>76.739999999999995</v>
      </c>
      <c r="N148" s="116">
        <v>245.35</v>
      </c>
    </row>
    <row r="149" spans="2:14" x14ac:dyDescent="0.3">
      <c r="B149" s="117">
        <v>139</v>
      </c>
      <c r="C149" s="114">
        <v>18</v>
      </c>
      <c r="D149" s="114" t="s">
        <v>217</v>
      </c>
      <c r="E149" s="160" t="s">
        <v>1270</v>
      </c>
      <c r="F149" s="115">
        <v>6.5405092592592584E-2</v>
      </c>
      <c r="G149" s="114" t="s">
        <v>1288</v>
      </c>
      <c r="H149" s="114">
        <v>84</v>
      </c>
      <c r="I149" s="122" t="s">
        <v>1348</v>
      </c>
      <c r="J149" s="114" t="s">
        <v>67</v>
      </c>
      <c r="K149" s="114" t="s">
        <v>1571</v>
      </c>
      <c r="L149" s="114" t="s">
        <v>718</v>
      </c>
      <c r="M149" s="114">
        <v>0.25</v>
      </c>
      <c r="N149" s="116">
        <v>0</v>
      </c>
    </row>
    <row r="150" spans="2:14" x14ac:dyDescent="0.3">
      <c r="B150" s="117">
        <v>140</v>
      </c>
      <c r="C150" s="114">
        <v>18</v>
      </c>
      <c r="D150" s="114" t="s">
        <v>1280</v>
      </c>
      <c r="E150" s="160" t="s">
        <v>1264</v>
      </c>
      <c r="F150" s="115">
        <v>6.6076388888888893E-2</v>
      </c>
      <c r="G150" s="114" t="s">
        <v>291</v>
      </c>
      <c r="H150" s="114">
        <v>63</v>
      </c>
      <c r="I150" s="122" t="s">
        <v>394</v>
      </c>
      <c r="J150" s="114" t="s">
        <v>4</v>
      </c>
      <c r="K150" s="114" t="s">
        <v>1572</v>
      </c>
      <c r="L150" s="114" t="s">
        <v>717</v>
      </c>
      <c r="M150" s="114">
        <v>-988.6</v>
      </c>
      <c r="N150" s="116" t="s">
        <v>758</v>
      </c>
    </row>
    <row r="151" spans="2:14" x14ac:dyDescent="0.3">
      <c r="B151" s="117">
        <v>141</v>
      </c>
      <c r="C151" s="114">
        <v>18</v>
      </c>
      <c r="D151" s="114" t="s">
        <v>1281</v>
      </c>
      <c r="E151" s="160" t="s">
        <v>1267</v>
      </c>
      <c r="F151" s="115">
        <v>5.9467592592592593E-2</v>
      </c>
      <c r="G151" s="114" t="s">
        <v>301</v>
      </c>
      <c r="H151" s="114">
        <v>49</v>
      </c>
      <c r="I151" s="122" t="s">
        <v>401</v>
      </c>
      <c r="J151" s="114" t="s">
        <v>3</v>
      </c>
      <c r="K151" s="114" t="s">
        <v>1573</v>
      </c>
      <c r="L151" s="114" t="s">
        <v>717</v>
      </c>
      <c r="M151" s="114" t="s">
        <v>737</v>
      </c>
      <c r="N151" s="116">
        <v>23.02</v>
      </c>
    </row>
    <row r="152" spans="2:14" x14ac:dyDescent="0.3">
      <c r="B152" s="117">
        <v>142</v>
      </c>
      <c r="C152" s="114">
        <v>18</v>
      </c>
      <c r="D152" s="114" t="s">
        <v>793</v>
      </c>
      <c r="E152" s="160" t="s">
        <v>1283</v>
      </c>
      <c r="F152" s="115">
        <v>4.7592592592592596E-2</v>
      </c>
      <c r="G152" s="114" t="s">
        <v>292</v>
      </c>
      <c r="H152" s="114">
        <v>53</v>
      </c>
      <c r="I152" s="122" t="s">
        <v>395</v>
      </c>
      <c r="J152" s="114" t="s">
        <v>67</v>
      </c>
      <c r="K152" s="114" t="s">
        <v>1574</v>
      </c>
      <c r="L152" s="114" t="s">
        <v>718</v>
      </c>
      <c r="M152" s="114">
        <v>0</v>
      </c>
      <c r="N152" s="116">
        <v>0</v>
      </c>
    </row>
    <row r="153" spans="2:14" x14ac:dyDescent="0.3">
      <c r="B153" s="117">
        <v>143</v>
      </c>
      <c r="C153" s="114">
        <v>18</v>
      </c>
      <c r="D153" s="114" t="s">
        <v>1282</v>
      </c>
      <c r="E153" s="160" t="s">
        <v>1265</v>
      </c>
      <c r="F153" s="115">
        <v>6.1516203703703698E-2</v>
      </c>
      <c r="G153" s="114" t="s">
        <v>1289</v>
      </c>
      <c r="H153" s="114">
        <v>56</v>
      </c>
      <c r="I153" s="122" t="s">
        <v>1349</v>
      </c>
      <c r="J153" s="114" t="s">
        <v>67</v>
      </c>
      <c r="K153" s="114" t="s">
        <v>1575</v>
      </c>
      <c r="L153" s="114" t="s">
        <v>718</v>
      </c>
      <c r="M153" s="114">
        <v>0</v>
      </c>
      <c r="N153" s="116">
        <v>0</v>
      </c>
    </row>
    <row r="154" spans="2:14" x14ac:dyDescent="0.3">
      <c r="B154" s="117">
        <v>144</v>
      </c>
      <c r="C154" s="114">
        <v>18</v>
      </c>
      <c r="D154" s="114" t="s">
        <v>215</v>
      </c>
      <c r="E154" s="160" t="s">
        <v>787</v>
      </c>
      <c r="F154" s="115">
        <v>5.6631944444444443E-2</v>
      </c>
      <c r="G154" s="114" t="s">
        <v>282</v>
      </c>
      <c r="H154" s="114">
        <v>47</v>
      </c>
      <c r="I154" s="122" t="s">
        <v>1350</v>
      </c>
      <c r="J154" s="114" t="s">
        <v>67</v>
      </c>
      <c r="K154" s="114" t="s">
        <v>1576</v>
      </c>
      <c r="L154" s="114" t="s">
        <v>716</v>
      </c>
      <c r="M154" s="114">
        <v>0</v>
      </c>
      <c r="N154" s="116">
        <v>0</v>
      </c>
    </row>
    <row r="155" spans="2:14" x14ac:dyDescent="0.3">
      <c r="B155" s="117">
        <v>145</v>
      </c>
      <c r="C155" s="114">
        <v>19</v>
      </c>
      <c r="D155" s="114" t="s">
        <v>215</v>
      </c>
      <c r="E155" s="160" t="s">
        <v>1279</v>
      </c>
      <c r="F155" s="115">
        <v>6.2962962962962957E-2</v>
      </c>
      <c r="G155" s="114" t="s">
        <v>365</v>
      </c>
      <c r="H155" s="114">
        <v>72</v>
      </c>
      <c r="I155" s="122" t="s">
        <v>1351</v>
      </c>
      <c r="J155" s="114" t="s">
        <v>67</v>
      </c>
      <c r="K155" s="114" t="s">
        <v>1577</v>
      </c>
      <c r="L155" s="114" t="s">
        <v>716</v>
      </c>
      <c r="M155" s="114">
        <v>0</v>
      </c>
      <c r="N155" s="116">
        <v>0</v>
      </c>
    </row>
    <row r="156" spans="2:14" x14ac:dyDescent="0.3">
      <c r="B156" s="117">
        <v>146</v>
      </c>
      <c r="C156" s="114">
        <v>19</v>
      </c>
      <c r="D156" s="114" t="s">
        <v>787</v>
      </c>
      <c r="E156" s="160" t="s">
        <v>1282</v>
      </c>
      <c r="F156" s="115">
        <v>6.5231481481481488E-2</v>
      </c>
      <c r="G156" s="114" t="s">
        <v>354</v>
      </c>
      <c r="H156" s="114">
        <v>73</v>
      </c>
      <c r="I156" s="122" t="s">
        <v>459</v>
      </c>
      <c r="J156" s="114" t="s">
        <v>3</v>
      </c>
      <c r="K156" s="114" t="s">
        <v>1578</v>
      </c>
      <c r="L156" s="114" t="s">
        <v>717</v>
      </c>
      <c r="M156" s="114" t="s">
        <v>732</v>
      </c>
      <c r="N156" s="116" t="s">
        <v>768</v>
      </c>
    </row>
    <row r="157" spans="2:14" x14ac:dyDescent="0.3">
      <c r="B157" s="117">
        <v>147</v>
      </c>
      <c r="C157" s="114">
        <v>19</v>
      </c>
      <c r="D157" s="114" t="s">
        <v>1265</v>
      </c>
      <c r="E157" s="160" t="s">
        <v>793</v>
      </c>
      <c r="F157" s="115">
        <v>4.8483796296296296E-2</v>
      </c>
      <c r="G157" s="114" t="s">
        <v>348</v>
      </c>
      <c r="H157" s="114">
        <v>47</v>
      </c>
      <c r="I157" s="122" t="s">
        <v>1352</v>
      </c>
      <c r="J157" s="114" t="s">
        <v>67</v>
      </c>
      <c r="K157" s="114" t="s">
        <v>1579</v>
      </c>
      <c r="L157" s="114" t="s">
        <v>716</v>
      </c>
      <c r="M157" s="114">
        <v>0</v>
      </c>
      <c r="N157" s="116">
        <v>0</v>
      </c>
    </row>
    <row r="158" spans="2:14" x14ac:dyDescent="0.3">
      <c r="B158" s="117">
        <v>148</v>
      </c>
      <c r="C158" s="114">
        <v>19</v>
      </c>
      <c r="D158" s="114" t="s">
        <v>1283</v>
      </c>
      <c r="E158" s="160" t="s">
        <v>1281</v>
      </c>
      <c r="F158" s="115">
        <v>4.3599537037037034E-2</v>
      </c>
      <c r="G158" s="114" t="s">
        <v>338</v>
      </c>
      <c r="H158" s="114">
        <v>43</v>
      </c>
      <c r="I158" s="122" t="s">
        <v>879</v>
      </c>
      <c r="J158" s="114" t="s">
        <v>67</v>
      </c>
      <c r="K158" s="114" t="s">
        <v>1580</v>
      </c>
      <c r="L158" s="114" t="s">
        <v>716</v>
      </c>
      <c r="M158" s="114">
        <v>0</v>
      </c>
      <c r="N158" s="116">
        <v>0.05</v>
      </c>
    </row>
    <row r="159" spans="2:14" x14ac:dyDescent="0.3">
      <c r="B159" s="117">
        <v>149</v>
      </c>
      <c r="C159" s="114">
        <v>19</v>
      </c>
      <c r="D159" s="114" t="s">
        <v>1267</v>
      </c>
      <c r="E159" s="160" t="s">
        <v>1280</v>
      </c>
      <c r="F159" s="115">
        <v>6.7905092592592586E-2</v>
      </c>
      <c r="G159" s="114" t="s">
        <v>1290</v>
      </c>
      <c r="H159" s="114">
        <v>73</v>
      </c>
      <c r="I159" s="122" t="s">
        <v>1353</v>
      </c>
      <c r="J159" s="114" t="s">
        <v>67</v>
      </c>
      <c r="K159" s="114" t="s">
        <v>1581</v>
      </c>
      <c r="L159" s="114" t="s">
        <v>718</v>
      </c>
      <c r="M159" s="114">
        <v>0</v>
      </c>
      <c r="N159" s="116">
        <v>0</v>
      </c>
    </row>
    <row r="160" spans="2:14" x14ac:dyDescent="0.3">
      <c r="B160" s="117">
        <v>150</v>
      </c>
      <c r="C160" s="114">
        <v>19</v>
      </c>
      <c r="D160" s="114" t="s">
        <v>1264</v>
      </c>
      <c r="E160" s="160" t="s">
        <v>217</v>
      </c>
      <c r="F160" s="115">
        <v>5.3668981481481477E-2</v>
      </c>
      <c r="G160" s="114" t="s">
        <v>1291</v>
      </c>
      <c r="H160" s="114">
        <v>50</v>
      </c>
      <c r="I160" s="122" t="s">
        <v>1354</v>
      </c>
      <c r="J160" s="114" t="s">
        <v>3</v>
      </c>
      <c r="K160" s="114" t="s">
        <v>1582</v>
      </c>
      <c r="L160" s="114" t="s">
        <v>717</v>
      </c>
      <c r="M160" s="114">
        <v>14.92</v>
      </c>
      <c r="N160" s="116">
        <v>17.68</v>
      </c>
    </row>
    <row r="161" spans="2:14" x14ac:dyDescent="0.3">
      <c r="B161" s="117">
        <v>151</v>
      </c>
      <c r="C161" s="114">
        <v>19</v>
      </c>
      <c r="D161" s="114" t="s">
        <v>1270</v>
      </c>
      <c r="E161" s="160" t="s">
        <v>1284</v>
      </c>
      <c r="F161" s="115">
        <v>4.7951388888888891E-2</v>
      </c>
      <c r="G161" s="114" t="s">
        <v>1291</v>
      </c>
      <c r="H161" s="114">
        <v>41</v>
      </c>
      <c r="I161" s="122" t="s">
        <v>1355</v>
      </c>
      <c r="J161" s="114" t="s">
        <v>67</v>
      </c>
      <c r="K161" s="114" t="s">
        <v>1583</v>
      </c>
      <c r="L161" s="114" t="s">
        <v>716</v>
      </c>
      <c r="M161" s="114">
        <v>0</v>
      </c>
      <c r="N161" s="116">
        <v>0</v>
      </c>
    </row>
    <row r="162" spans="2:14" x14ac:dyDescent="0.3">
      <c r="B162" s="117">
        <v>152</v>
      </c>
      <c r="C162" s="114">
        <v>19</v>
      </c>
      <c r="D162" s="114" t="s">
        <v>1266</v>
      </c>
      <c r="E162" s="160" t="s">
        <v>1275</v>
      </c>
      <c r="F162" s="115">
        <v>6.5243055555555554E-2</v>
      </c>
      <c r="G162" s="114" t="s">
        <v>337</v>
      </c>
      <c r="H162" s="114">
        <v>72</v>
      </c>
      <c r="I162" s="122" t="s">
        <v>442</v>
      </c>
      <c r="J162" s="114" t="s">
        <v>67</v>
      </c>
      <c r="K162" s="114" t="s">
        <v>1584</v>
      </c>
      <c r="L162" s="114" t="s">
        <v>716</v>
      </c>
      <c r="M162" s="114">
        <v>0.01</v>
      </c>
      <c r="N162" s="116">
        <v>0</v>
      </c>
    </row>
    <row r="163" spans="2:14" x14ac:dyDescent="0.3">
      <c r="B163" s="117">
        <v>153</v>
      </c>
      <c r="C163" s="114">
        <v>20</v>
      </c>
      <c r="D163" s="114" t="s">
        <v>1279</v>
      </c>
      <c r="E163" s="160" t="s">
        <v>1266</v>
      </c>
      <c r="F163" s="115">
        <v>6.7465277777777777E-2</v>
      </c>
      <c r="G163" s="114" t="s">
        <v>806</v>
      </c>
      <c r="H163" s="114">
        <v>63</v>
      </c>
      <c r="I163" s="122" t="s">
        <v>1356</v>
      </c>
      <c r="J163" s="114" t="s">
        <v>4</v>
      </c>
      <c r="K163" s="114" t="s">
        <v>1585</v>
      </c>
      <c r="L163" s="114" t="s">
        <v>717</v>
      </c>
      <c r="M163" s="114">
        <v>-11.45</v>
      </c>
      <c r="N163" s="116">
        <v>-17.579999999999998</v>
      </c>
    </row>
    <row r="164" spans="2:14" x14ac:dyDescent="0.3">
      <c r="B164" s="117">
        <v>154</v>
      </c>
      <c r="C164" s="114">
        <v>20</v>
      </c>
      <c r="D164" s="114" t="s">
        <v>1275</v>
      </c>
      <c r="E164" s="160" t="s">
        <v>1270</v>
      </c>
      <c r="F164" s="115">
        <v>6.1458333333333337E-2</v>
      </c>
      <c r="G164" s="114" t="s">
        <v>1292</v>
      </c>
      <c r="H164" s="114">
        <v>58</v>
      </c>
      <c r="I164" s="122" t="s">
        <v>1357</v>
      </c>
      <c r="J164" s="114" t="s">
        <v>67</v>
      </c>
      <c r="K164" s="114" t="s">
        <v>1586</v>
      </c>
      <c r="L164" s="114" t="s">
        <v>716</v>
      </c>
      <c r="M164" s="114">
        <v>0</v>
      </c>
      <c r="N164" s="116">
        <v>0</v>
      </c>
    </row>
    <row r="165" spans="2:14" x14ac:dyDescent="0.3">
      <c r="B165" s="117">
        <v>155</v>
      </c>
      <c r="C165" s="114">
        <v>20</v>
      </c>
      <c r="D165" s="114" t="s">
        <v>1284</v>
      </c>
      <c r="E165" s="160" t="s">
        <v>1264</v>
      </c>
      <c r="F165" s="115">
        <v>5.1585648148148144E-2</v>
      </c>
      <c r="G165" s="114" t="s">
        <v>800</v>
      </c>
      <c r="H165" s="114">
        <v>47</v>
      </c>
      <c r="I165" s="122" t="s">
        <v>1358</v>
      </c>
      <c r="J165" s="114" t="s">
        <v>67</v>
      </c>
      <c r="K165" s="114" t="s">
        <v>1587</v>
      </c>
      <c r="L165" s="114" t="s">
        <v>716</v>
      </c>
      <c r="M165" s="114">
        <v>0</v>
      </c>
      <c r="N165" s="116">
        <v>-0.01</v>
      </c>
    </row>
    <row r="166" spans="2:14" x14ac:dyDescent="0.3">
      <c r="B166" s="117">
        <v>156</v>
      </c>
      <c r="C166" s="114">
        <v>20</v>
      </c>
      <c r="D166" s="114" t="s">
        <v>217</v>
      </c>
      <c r="E166" s="160" t="s">
        <v>1267</v>
      </c>
      <c r="F166" s="115">
        <v>4.9537037037037039E-2</v>
      </c>
      <c r="G166" s="114" t="s">
        <v>356</v>
      </c>
      <c r="H166" s="114">
        <v>41</v>
      </c>
      <c r="I166" s="122" t="s">
        <v>461</v>
      </c>
      <c r="J166" s="114" t="s">
        <v>3</v>
      </c>
      <c r="K166" s="114" t="s">
        <v>1588</v>
      </c>
      <c r="L166" s="114" t="s">
        <v>717</v>
      </c>
      <c r="M166" s="114" t="s">
        <v>729</v>
      </c>
      <c r="N166" s="116" t="s">
        <v>767</v>
      </c>
    </row>
    <row r="167" spans="2:14" x14ac:dyDescent="0.3">
      <c r="B167" s="117">
        <v>157</v>
      </c>
      <c r="C167" s="114">
        <v>20</v>
      </c>
      <c r="D167" s="114" t="s">
        <v>1280</v>
      </c>
      <c r="E167" s="160" t="s">
        <v>1283</v>
      </c>
      <c r="F167" s="115">
        <v>6.3310185185185178E-2</v>
      </c>
      <c r="G167" s="114" t="s">
        <v>1293</v>
      </c>
      <c r="H167" s="114">
        <v>84</v>
      </c>
      <c r="I167" s="122" t="s">
        <v>1359</v>
      </c>
      <c r="J167" s="114" t="s">
        <v>67</v>
      </c>
      <c r="K167" s="114" t="s">
        <v>1589</v>
      </c>
      <c r="L167" s="114" t="s">
        <v>716</v>
      </c>
      <c r="M167" s="114">
        <v>7.0000000000000007E-2</v>
      </c>
      <c r="N167" s="116">
        <v>0</v>
      </c>
    </row>
    <row r="168" spans="2:14" x14ac:dyDescent="0.3">
      <c r="B168" s="117">
        <v>158</v>
      </c>
      <c r="C168" s="114">
        <v>20</v>
      </c>
      <c r="D168" s="114" t="s">
        <v>1281</v>
      </c>
      <c r="E168" s="160" t="s">
        <v>1265</v>
      </c>
      <c r="F168" s="115">
        <v>5.9780092592592593E-2</v>
      </c>
      <c r="G168" s="114" t="s">
        <v>1294</v>
      </c>
      <c r="H168" s="114">
        <v>55</v>
      </c>
      <c r="I168" s="122" t="s">
        <v>1360</v>
      </c>
      <c r="J168" s="114" t="s">
        <v>67</v>
      </c>
      <c r="K168" s="114" t="s">
        <v>1590</v>
      </c>
      <c r="L168" s="114" t="s">
        <v>716</v>
      </c>
      <c r="M168" s="114">
        <v>-0.05</v>
      </c>
      <c r="N168" s="116">
        <v>0</v>
      </c>
    </row>
    <row r="169" spans="2:14" x14ac:dyDescent="0.3">
      <c r="B169" s="117">
        <v>159</v>
      </c>
      <c r="C169" s="114">
        <v>20</v>
      </c>
      <c r="D169" s="114" t="s">
        <v>793</v>
      </c>
      <c r="E169" s="160" t="s">
        <v>787</v>
      </c>
      <c r="F169" s="115">
        <v>6.5000000000000002E-2</v>
      </c>
      <c r="G169" s="114" t="s">
        <v>863</v>
      </c>
      <c r="H169" s="114">
        <v>71</v>
      </c>
      <c r="I169" s="122" t="s">
        <v>960</v>
      </c>
      <c r="J169" s="114" t="s">
        <v>4</v>
      </c>
      <c r="K169" s="114" t="s">
        <v>1591</v>
      </c>
      <c r="L169" s="114" t="s">
        <v>717</v>
      </c>
      <c r="M169" s="114">
        <v>-151.02000000000001</v>
      </c>
      <c r="N169" s="116" t="s">
        <v>1928</v>
      </c>
    </row>
    <row r="170" spans="2:14" x14ac:dyDescent="0.3">
      <c r="B170" s="117">
        <v>160</v>
      </c>
      <c r="C170" s="114">
        <v>20</v>
      </c>
      <c r="D170" s="114" t="s">
        <v>1282</v>
      </c>
      <c r="E170" s="160" t="s">
        <v>215</v>
      </c>
      <c r="F170" s="115">
        <v>4.3541666666666666E-2</v>
      </c>
      <c r="G170" s="114" t="s">
        <v>835</v>
      </c>
      <c r="H170" s="114">
        <v>31</v>
      </c>
      <c r="I170" s="122" t="s">
        <v>926</v>
      </c>
      <c r="J170" s="114" t="s">
        <v>67</v>
      </c>
      <c r="K170" s="114" t="s">
        <v>1592</v>
      </c>
      <c r="L170" s="114" t="s">
        <v>715</v>
      </c>
      <c r="M170" s="114">
        <v>0</v>
      </c>
      <c r="N170" s="116">
        <v>0</v>
      </c>
    </row>
    <row r="171" spans="2:14" x14ac:dyDescent="0.3">
      <c r="B171" s="117">
        <v>161</v>
      </c>
      <c r="C171" s="114">
        <v>21</v>
      </c>
      <c r="D171" s="114" t="s">
        <v>1282</v>
      </c>
      <c r="E171" s="160" t="s">
        <v>1279</v>
      </c>
      <c r="F171" s="115">
        <v>6.8749999999999992E-2</v>
      </c>
      <c r="G171" s="114" t="s">
        <v>826</v>
      </c>
      <c r="H171" s="114">
        <v>66</v>
      </c>
      <c r="I171" s="122" t="s">
        <v>915</v>
      </c>
      <c r="J171" s="114" t="s">
        <v>3</v>
      </c>
      <c r="K171" s="114" t="s">
        <v>1593</v>
      </c>
      <c r="L171" s="114" t="s">
        <v>717</v>
      </c>
      <c r="M171" s="114">
        <v>17.190000000000001</v>
      </c>
      <c r="N171" s="116">
        <v>13.53</v>
      </c>
    </row>
    <row r="172" spans="2:14" x14ac:dyDescent="0.3">
      <c r="B172" s="117">
        <v>162</v>
      </c>
      <c r="C172" s="114">
        <v>21</v>
      </c>
      <c r="D172" s="114" t="s">
        <v>215</v>
      </c>
      <c r="E172" s="160" t="s">
        <v>793</v>
      </c>
      <c r="F172" s="115">
        <v>8.2268518518518519E-2</v>
      </c>
      <c r="G172" s="114" t="s">
        <v>338</v>
      </c>
      <c r="H172" s="114">
        <v>174</v>
      </c>
      <c r="I172" s="122" t="s">
        <v>872</v>
      </c>
      <c r="J172" s="114" t="s">
        <v>4</v>
      </c>
      <c r="K172" s="114" t="s">
        <v>1594</v>
      </c>
      <c r="L172" s="114" t="s">
        <v>1913</v>
      </c>
      <c r="M172" s="114">
        <v>2.2599999999999998</v>
      </c>
      <c r="N172" s="116">
        <v>0</v>
      </c>
    </row>
    <row r="173" spans="2:14" x14ac:dyDescent="0.3">
      <c r="B173" s="117">
        <v>163</v>
      </c>
      <c r="C173" s="114">
        <v>21</v>
      </c>
      <c r="D173" s="114" t="s">
        <v>787</v>
      </c>
      <c r="E173" s="160" t="s">
        <v>1281</v>
      </c>
      <c r="F173" s="115">
        <v>5.3240740740740734E-2</v>
      </c>
      <c r="G173" s="114" t="s">
        <v>1295</v>
      </c>
      <c r="H173" s="114">
        <v>54</v>
      </c>
      <c r="I173" s="122" t="s">
        <v>1361</v>
      </c>
      <c r="J173" s="114" t="s">
        <v>3</v>
      </c>
      <c r="K173" s="114" t="s">
        <v>1595</v>
      </c>
      <c r="L173" s="114" t="s">
        <v>717</v>
      </c>
      <c r="M173" s="114" t="s">
        <v>1915</v>
      </c>
      <c r="N173" s="116">
        <v>17.11</v>
      </c>
    </row>
    <row r="174" spans="2:14" x14ac:dyDescent="0.3">
      <c r="B174" s="117">
        <v>164</v>
      </c>
      <c r="C174" s="114">
        <v>21</v>
      </c>
      <c r="D174" s="114" t="s">
        <v>1265</v>
      </c>
      <c r="E174" s="160" t="s">
        <v>1280</v>
      </c>
      <c r="F174" s="115">
        <v>6.9895833333333338E-2</v>
      </c>
      <c r="G174" s="114" t="s">
        <v>1296</v>
      </c>
      <c r="H174" s="114">
        <v>89</v>
      </c>
      <c r="I174" s="122" t="s">
        <v>1362</v>
      </c>
      <c r="J174" s="114" t="s">
        <v>3</v>
      </c>
      <c r="K174" s="114" t="s">
        <v>1596</v>
      </c>
      <c r="L174" s="114" t="s">
        <v>717</v>
      </c>
      <c r="M174" s="114" t="s">
        <v>1916</v>
      </c>
      <c r="N174" s="116" t="s">
        <v>1929</v>
      </c>
    </row>
    <row r="175" spans="2:14" x14ac:dyDescent="0.3">
      <c r="B175" s="117">
        <v>165</v>
      </c>
      <c r="C175" s="114">
        <v>21</v>
      </c>
      <c r="D175" s="114" t="s">
        <v>1283</v>
      </c>
      <c r="E175" s="160" t="s">
        <v>217</v>
      </c>
      <c r="F175" s="115">
        <v>5.1631944444444446E-2</v>
      </c>
      <c r="G175" s="114" t="s">
        <v>842</v>
      </c>
      <c r="H175" s="114">
        <v>52</v>
      </c>
      <c r="I175" s="122" t="s">
        <v>936</v>
      </c>
      <c r="J175" s="114" t="s">
        <v>67</v>
      </c>
      <c r="K175" s="114" t="s">
        <v>1597</v>
      </c>
      <c r="L175" s="114" t="s">
        <v>716</v>
      </c>
      <c r="M175" s="114">
        <v>0</v>
      </c>
      <c r="N175" s="116">
        <v>-0.02</v>
      </c>
    </row>
    <row r="176" spans="2:14" x14ac:dyDescent="0.3">
      <c r="B176" s="117">
        <v>166</v>
      </c>
      <c r="C176" s="114">
        <v>21</v>
      </c>
      <c r="D176" s="114" t="s">
        <v>1267</v>
      </c>
      <c r="E176" s="160" t="s">
        <v>1284</v>
      </c>
      <c r="F176" s="115">
        <v>6.9155092592592601E-2</v>
      </c>
      <c r="G176" s="114" t="s">
        <v>838</v>
      </c>
      <c r="H176" s="114">
        <v>75</v>
      </c>
      <c r="I176" s="122" t="s">
        <v>1363</v>
      </c>
      <c r="J176" s="114" t="s">
        <v>67</v>
      </c>
      <c r="K176" s="114" t="s">
        <v>1598</v>
      </c>
      <c r="L176" s="114" t="s">
        <v>716</v>
      </c>
      <c r="M176" s="114">
        <v>0.01</v>
      </c>
      <c r="N176" s="116">
        <v>0</v>
      </c>
    </row>
    <row r="177" spans="2:14" x14ac:dyDescent="0.3">
      <c r="B177" s="117">
        <v>167</v>
      </c>
      <c r="C177" s="114">
        <v>21</v>
      </c>
      <c r="D177" s="114" t="s">
        <v>1264</v>
      </c>
      <c r="E177" s="160" t="s">
        <v>1275</v>
      </c>
      <c r="F177" s="115">
        <v>5.5358796296296288E-2</v>
      </c>
      <c r="G177" s="114" t="s">
        <v>1297</v>
      </c>
      <c r="H177" s="114">
        <v>55</v>
      </c>
      <c r="I177" s="122" t="s">
        <v>1364</v>
      </c>
      <c r="J177" s="114" t="s">
        <v>67</v>
      </c>
      <c r="K177" s="114" t="s">
        <v>1599</v>
      </c>
      <c r="L177" s="114" t="s">
        <v>716</v>
      </c>
      <c r="M177" s="114">
        <v>0.01</v>
      </c>
      <c r="N177" s="116">
        <v>0</v>
      </c>
    </row>
    <row r="178" spans="2:14" x14ac:dyDescent="0.3">
      <c r="B178" s="117">
        <v>168</v>
      </c>
      <c r="C178" s="114">
        <v>21</v>
      </c>
      <c r="D178" s="114" t="s">
        <v>1270</v>
      </c>
      <c r="E178" s="160" t="s">
        <v>1266</v>
      </c>
      <c r="F178" s="115">
        <v>5.8125000000000003E-2</v>
      </c>
      <c r="G178" s="114" t="s">
        <v>1298</v>
      </c>
      <c r="H178" s="114">
        <v>59</v>
      </c>
      <c r="I178" s="122" t="s">
        <v>1365</v>
      </c>
      <c r="J178" s="114" t="s">
        <v>67</v>
      </c>
      <c r="K178" s="114" t="s">
        <v>1600</v>
      </c>
      <c r="L178" s="114" t="s">
        <v>718</v>
      </c>
      <c r="M178" s="114">
        <v>0</v>
      </c>
      <c r="N178" s="116">
        <v>0</v>
      </c>
    </row>
    <row r="179" spans="2:14" x14ac:dyDescent="0.3">
      <c r="B179" s="117">
        <v>169</v>
      </c>
      <c r="C179" s="114">
        <v>22</v>
      </c>
      <c r="D179" s="114" t="s">
        <v>1279</v>
      </c>
      <c r="E179" s="160" t="s">
        <v>1270</v>
      </c>
      <c r="F179" s="115">
        <v>5.7743055555555554E-2</v>
      </c>
      <c r="G179" s="114" t="s">
        <v>292</v>
      </c>
      <c r="H179" s="114">
        <v>60</v>
      </c>
      <c r="I179" s="122" t="s">
        <v>395</v>
      </c>
      <c r="J179" s="114" t="s">
        <v>67</v>
      </c>
      <c r="K179" s="114" t="s">
        <v>1601</v>
      </c>
      <c r="L179" s="114" t="s">
        <v>716</v>
      </c>
      <c r="M179" s="114">
        <v>0</v>
      </c>
      <c r="N179" s="116">
        <v>0</v>
      </c>
    </row>
    <row r="180" spans="2:14" x14ac:dyDescent="0.3">
      <c r="B180" s="117">
        <v>170</v>
      </c>
      <c r="C180" s="114">
        <v>22</v>
      </c>
      <c r="D180" s="114" t="s">
        <v>1266</v>
      </c>
      <c r="E180" s="160" t="s">
        <v>1264</v>
      </c>
      <c r="F180" s="115">
        <v>6.7256944444444453E-2</v>
      </c>
      <c r="G180" s="114" t="s">
        <v>1299</v>
      </c>
      <c r="H180" s="114">
        <v>59</v>
      </c>
      <c r="I180" s="122" t="s">
        <v>1366</v>
      </c>
      <c r="J180" s="114" t="s">
        <v>67</v>
      </c>
      <c r="K180" s="114" t="s">
        <v>1602</v>
      </c>
      <c r="L180" s="114" t="s">
        <v>715</v>
      </c>
      <c r="M180" s="114">
        <v>0</v>
      </c>
      <c r="N180" s="116">
        <v>-0.01</v>
      </c>
    </row>
    <row r="181" spans="2:14" x14ac:dyDescent="0.3">
      <c r="B181" s="117">
        <v>171</v>
      </c>
      <c r="C181" s="114">
        <v>22</v>
      </c>
      <c r="D181" s="114" t="s">
        <v>1275</v>
      </c>
      <c r="E181" s="160" t="s">
        <v>1267</v>
      </c>
      <c r="F181" s="115">
        <v>6.5914351851851849E-2</v>
      </c>
      <c r="G181" s="114" t="s">
        <v>846</v>
      </c>
      <c r="H181" s="114">
        <v>66</v>
      </c>
      <c r="I181" s="122" t="s">
        <v>939</v>
      </c>
      <c r="J181" s="114" t="s">
        <v>3</v>
      </c>
      <c r="K181" s="114" t="s">
        <v>1603</v>
      </c>
      <c r="L181" s="114" t="s">
        <v>717</v>
      </c>
      <c r="M181" s="114" t="s">
        <v>732</v>
      </c>
      <c r="N181" s="116">
        <v>21.55</v>
      </c>
    </row>
    <row r="182" spans="2:14" x14ac:dyDescent="0.3">
      <c r="B182" s="117">
        <v>172</v>
      </c>
      <c r="C182" s="114">
        <v>22</v>
      </c>
      <c r="D182" s="114" t="s">
        <v>1284</v>
      </c>
      <c r="E182" s="160" t="s">
        <v>1283</v>
      </c>
      <c r="F182" s="115">
        <v>5.5034722222222221E-2</v>
      </c>
      <c r="G182" s="114" t="s">
        <v>288</v>
      </c>
      <c r="H182" s="114">
        <v>56</v>
      </c>
      <c r="I182" s="122" t="s">
        <v>1367</v>
      </c>
      <c r="J182" s="114" t="s">
        <v>67</v>
      </c>
      <c r="K182" s="114" t="s">
        <v>1604</v>
      </c>
      <c r="L182" s="114" t="s">
        <v>716</v>
      </c>
      <c r="M182" s="114">
        <v>0</v>
      </c>
      <c r="N182" s="116">
        <v>0</v>
      </c>
    </row>
    <row r="183" spans="2:14" x14ac:dyDescent="0.3">
      <c r="B183" s="117">
        <v>173</v>
      </c>
      <c r="C183" s="114">
        <v>22</v>
      </c>
      <c r="D183" s="114" t="s">
        <v>217</v>
      </c>
      <c r="E183" s="160" t="s">
        <v>1265</v>
      </c>
      <c r="F183" s="115">
        <v>5.9467592592592593E-2</v>
      </c>
      <c r="G183" s="114" t="s">
        <v>263</v>
      </c>
      <c r="H183" s="114">
        <v>60</v>
      </c>
      <c r="I183" s="122" t="s">
        <v>418</v>
      </c>
      <c r="J183" s="114" t="s">
        <v>3</v>
      </c>
      <c r="K183" s="114" t="s">
        <v>1605</v>
      </c>
      <c r="L183" s="114" t="s">
        <v>717</v>
      </c>
      <c r="M183" s="114" t="s">
        <v>1917</v>
      </c>
      <c r="N183" s="116">
        <v>246</v>
      </c>
    </row>
    <row r="184" spans="2:14" x14ac:dyDescent="0.3">
      <c r="B184" s="117">
        <v>174</v>
      </c>
      <c r="C184" s="114">
        <v>22</v>
      </c>
      <c r="D184" s="114" t="s">
        <v>1280</v>
      </c>
      <c r="E184" s="160" t="s">
        <v>787</v>
      </c>
      <c r="F184" s="115">
        <v>4.8356481481481479E-2</v>
      </c>
      <c r="G184" s="114" t="s">
        <v>338</v>
      </c>
      <c r="H184" s="114">
        <v>46</v>
      </c>
      <c r="I184" s="122" t="s">
        <v>443</v>
      </c>
      <c r="J184" s="114" t="s">
        <v>67</v>
      </c>
      <c r="K184" s="114" t="s">
        <v>1606</v>
      </c>
      <c r="L184" s="114" t="s">
        <v>716</v>
      </c>
      <c r="M184" s="114">
        <v>0</v>
      </c>
      <c r="N184" s="116">
        <v>0</v>
      </c>
    </row>
    <row r="185" spans="2:14" x14ac:dyDescent="0.3">
      <c r="B185" s="117">
        <v>175</v>
      </c>
      <c r="C185" s="114">
        <v>22</v>
      </c>
      <c r="D185" s="114" t="s">
        <v>1281</v>
      </c>
      <c r="E185" s="160" t="s">
        <v>215</v>
      </c>
      <c r="F185" s="115">
        <v>6.7523148148148152E-2</v>
      </c>
      <c r="G185" s="114" t="s">
        <v>1293</v>
      </c>
      <c r="H185" s="114">
        <v>63</v>
      </c>
      <c r="I185" s="122" t="s">
        <v>1359</v>
      </c>
      <c r="J185" s="114" t="s">
        <v>4</v>
      </c>
      <c r="K185" s="114" t="s">
        <v>1607</v>
      </c>
      <c r="L185" s="114" t="s">
        <v>717</v>
      </c>
      <c r="M185" s="114">
        <v>-64.989999999999995</v>
      </c>
      <c r="N185" s="116" t="s">
        <v>1930</v>
      </c>
    </row>
    <row r="186" spans="2:14" x14ac:dyDescent="0.3">
      <c r="B186" s="117">
        <v>176</v>
      </c>
      <c r="C186" s="114">
        <v>22</v>
      </c>
      <c r="D186" s="114" t="s">
        <v>793</v>
      </c>
      <c r="E186" s="160" t="s">
        <v>1282</v>
      </c>
      <c r="F186" s="115">
        <v>3.9918981481481479E-2</v>
      </c>
      <c r="G186" s="114" t="s">
        <v>338</v>
      </c>
      <c r="H186" s="114">
        <v>36</v>
      </c>
      <c r="I186" s="122" t="s">
        <v>872</v>
      </c>
      <c r="J186" s="114" t="s">
        <v>67</v>
      </c>
      <c r="K186" s="114" t="s">
        <v>1608</v>
      </c>
      <c r="L186" s="114" t="s">
        <v>716</v>
      </c>
      <c r="M186" s="114">
        <v>0</v>
      </c>
      <c r="N186" s="116">
        <v>0</v>
      </c>
    </row>
    <row r="187" spans="2:14" x14ac:dyDescent="0.3">
      <c r="B187" s="117">
        <v>177</v>
      </c>
      <c r="C187" s="114">
        <v>23</v>
      </c>
      <c r="D187" s="114" t="s">
        <v>793</v>
      </c>
      <c r="E187" s="160" t="s">
        <v>1279</v>
      </c>
      <c r="F187" s="115">
        <v>7.1562499999999987E-2</v>
      </c>
      <c r="G187" s="114" t="s">
        <v>339</v>
      </c>
      <c r="H187" s="114">
        <v>108</v>
      </c>
      <c r="I187" s="122" t="s">
        <v>444</v>
      </c>
      <c r="J187" s="114" t="s">
        <v>67</v>
      </c>
      <c r="K187" s="114" t="s">
        <v>1609</v>
      </c>
      <c r="L187" s="114" t="s">
        <v>716</v>
      </c>
      <c r="M187" s="114">
        <v>0</v>
      </c>
      <c r="N187" s="116">
        <v>0</v>
      </c>
    </row>
    <row r="188" spans="2:14" x14ac:dyDescent="0.3">
      <c r="B188" s="117">
        <v>178</v>
      </c>
      <c r="C188" s="114">
        <v>23</v>
      </c>
      <c r="D188" s="114" t="s">
        <v>1282</v>
      </c>
      <c r="E188" s="160" t="s">
        <v>1281</v>
      </c>
      <c r="F188" s="115">
        <v>6.0821759259259256E-2</v>
      </c>
      <c r="G188" s="114" t="s">
        <v>271</v>
      </c>
      <c r="H188" s="114">
        <v>59</v>
      </c>
      <c r="I188" s="122" t="s">
        <v>1368</v>
      </c>
      <c r="J188" s="114" t="s">
        <v>67</v>
      </c>
      <c r="K188" s="114" t="s">
        <v>1610</v>
      </c>
      <c r="L188" s="114" t="s">
        <v>716</v>
      </c>
      <c r="M188" s="114">
        <v>0</v>
      </c>
      <c r="N188" s="116">
        <v>0.05</v>
      </c>
    </row>
    <row r="189" spans="2:14" x14ac:dyDescent="0.3">
      <c r="B189" s="117">
        <v>179</v>
      </c>
      <c r="C189" s="114">
        <v>23</v>
      </c>
      <c r="D189" s="114" t="s">
        <v>215</v>
      </c>
      <c r="E189" s="160" t="s">
        <v>1280</v>
      </c>
      <c r="F189" s="115">
        <v>6.958333333333333E-2</v>
      </c>
      <c r="G189" s="114" t="s">
        <v>858</v>
      </c>
      <c r="H189" s="114">
        <v>70</v>
      </c>
      <c r="I189" s="122" t="s">
        <v>952</v>
      </c>
      <c r="J189" s="114" t="s">
        <v>3</v>
      </c>
      <c r="K189" s="114" t="s">
        <v>1611</v>
      </c>
      <c r="L189" s="114" t="s">
        <v>717</v>
      </c>
      <c r="M189" s="114" t="s">
        <v>737</v>
      </c>
      <c r="N189" s="116">
        <v>988.5</v>
      </c>
    </row>
    <row r="190" spans="2:14" x14ac:dyDescent="0.3">
      <c r="B190" s="117">
        <v>180</v>
      </c>
      <c r="C190" s="114">
        <v>23</v>
      </c>
      <c r="D190" s="114" t="s">
        <v>787</v>
      </c>
      <c r="E190" s="160" t="s">
        <v>217</v>
      </c>
      <c r="F190" s="115">
        <v>6.6793981481481482E-2</v>
      </c>
      <c r="G190" s="114" t="s">
        <v>275</v>
      </c>
      <c r="H190" s="114">
        <v>91</v>
      </c>
      <c r="I190" s="122" t="s">
        <v>395</v>
      </c>
      <c r="J190" s="114" t="s">
        <v>3</v>
      </c>
      <c r="K190" s="114" t="s">
        <v>1612</v>
      </c>
      <c r="L190" s="114" t="s">
        <v>717</v>
      </c>
      <c r="M190" s="114" t="s">
        <v>1219</v>
      </c>
      <c r="N190" s="116">
        <v>17.68</v>
      </c>
    </row>
    <row r="191" spans="2:14" x14ac:dyDescent="0.3">
      <c r="B191" s="117">
        <v>181</v>
      </c>
      <c r="C191" s="114">
        <v>23</v>
      </c>
      <c r="D191" s="114" t="s">
        <v>1265</v>
      </c>
      <c r="E191" s="160" t="s">
        <v>1284</v>
      </c>
      <c r="F191" s="115">
        <v>7.1423611111111118E-2</v>
      </c>
      <c r="G191" s="114" t="s">
        <v>330</v>
      </c>
      <c r="H191" s="114">
        <v>89</v>
      </c>
      <c r="I191" s="122" t="s">
        <v>425</v>
      </c>
      <c r="J191" s="114" t="s">
        <v>4</v>
      </c>
      <c r="K191" s="114" t="s">
        <v>1613</v>
      </c>
      <c r="L191" s="114" t="s">
        <v>717</v>
      </c>
      <c r="M191" s="114">
        <v>-246</v>
      </c>
      <c r="N191" s="116">
        <v>-40.450000000000003</v>
      </c>
    </row>
    <row r="192" spans="2:14" x14ac:dyDescent="0.3">
      <c r="B192" s="117">
        <v>182</v>
      </c>
      <c r="C192" s="114">
        <v>23</v>
      </c>
      <c r="D192" s="114" t="s">
        <v>1283</v>
      </c>
      <c r="E192" s="160" t="s">
        <v>1275</v>
      </c>
      <c r="F192" s="115">
        <v>3.7280092592592594E-2</v>
      </c>
      <c r="G192" s="114" t="s">
        <v>1300</v>
      </c>
      <c r="H192" s="114">
        <v>36</v>
      </c>
      <c r="I192" s="122" t="s">
        <v>1369</v>
      </c>
      <c r="J192" s="114" t="s">
        <v>67</v>
      </c>
      <c r="K192" s="114" t="s">
        <v>1614</v>
      </c>
      <c r="L192" s="114" t="s">
        <v>716</v>
      </c>
      <c r="M192" s="114">
        <v>0</v>
      </c>
      <c r="N192" s="116">
        <v>0</v>
      </c>
    </row>
    <row r="193" spans="2:14" x14ac:dyDescent="0.3">
      <c r="B193" s="117">
        <v>183</v>
      </c>
      <c r="C193" s="114">
        <v>23</v>
      </c>
      <c r="D193" s="114" t="s">
        <v>1267</v>
      </c>
      <c r="E193" s="160" t="s">
        <v>1266</v>
      </c>
      <c r="F193" s="115">
        <v>2.8738425925925928E-2</v>
      </c>
      <c r="G193" s="114" t="s">
        <v>1301</v>
      </c>
      <c r="H193" s="114">
        <v>24</v>
      </c>
      <c r="I193" s="122" t="s">
        <v>1370</v>
      </c>
      <c r="J193" s="114" t="s">
        <v>67</v>
      </c>
      <c r="K193" s="114" t="s">
        <v>1615</v>
      </c>
      <c r="L193" s="114" t="s">
        <v>715</v>
      </c>
      <c r="M193" s="114">
        <v>0.01</v>
      </c>
      <c r="N193" s="116">
        <v>0</v>
      </c>
    </row>
    <row r="194" spans="2:14" x14ac:dyDescent="0.3">
      <c r="B194" s="117">
        <v>184</v>
      </c>
      <c r="C194" s="114">
        <v>23</v>
      </c>
      <c r="D194" s="114" t="s">
        <v>1264</v>
      </c>
      <c r="E194" s="160" t="s">
        <v>1270</v>
      </c>
      <c r="F194" s="115">
        <v>6.4328703703703707E-2</v>
      </c>
      <c r="G194" s="114" t="s">
        <v>1302</v>
      </c>
      <c r="H194" s="114">
        <v>70</v>
      </c>
      <c r="I194" s="122" t="s">
        <v>1371</v>
      </c>
      <c r="J194" s="114" t="s">
        <v>67</v>
      </c>
      <c r="K194" s="114" t="s">
        <v>1616</v>
      </c>
      <c r="L194" s="114" t="s">
        <v>718</v>
      </c>
      <c r="M194" s="114">
        <v>0.01</v>
      </c>
      <c r="N194" s="116">
        <v>0</v>
      </c>
    </row>
    <row r="195" spans="2:14" x14ac:dyDescent="0.3">
      <c r="B195" s="117">
        <v>185</v>
      </c>
      <c r="C195" s="114">
        <v>24</v>
      </c>
      <c r="D195" s="114" t="s">
        <v>1279</v>
      </c>
      <c r="E195" s="160" t="s">
        <v>1264</v>
      </c>
      <c r="F195" s="115">
        <v>6.3715277777777787E-2</v>
      </c>
      <c r="G195" s="114" t="s">
        <v>304</v>
      </c>
      <c r="H195" s="114">
        <v>62</v>
      </c>
      <c r="I195" s="122" t="s">
        <v>385</v>
      </c>
      <c r="J195" s="114" t="s">
        <v>4</v>
      </c>
      <c r="K195" s="114" t="s">
        <v>1617</v>
      </c>
      <c r="L195" s="114" t="s">
        <v>717</v>
      </c>
      <c r="M195" s="114">
        <v>-18.88</v>
      </c>
      <c r="N195" s="116">
        <v>-13.87</v>
      </c>
    </row>
    <row r="196" spans="2:14" x14ac:dyDescent="0.3">
      <c r="B196" s="117">
        <v>186</v>
      </c>
      <c r="C196" s="114">
        <v>24</v>
      </c>
      <c r="D196" s="114" t="s">
        <v>1270</v>
      </c>
      <c r="E196" s="160" t="s">
        <v>1267</v>
      </c>
      <c r="F196" s="115">
        <v>6.9328703703703712E-2</v>
      </c>
      <c r="G196" s="114" t="s">
        <v>1293</v>
      </c>
      <c r="H196" s="114">
        <v>81</v>
      </c>
      <c r="I196" s="122" t="s">
        <v>1359</v>
      </c>
      <c r="J196" s="114" t="s">
        <v>67</v>
      </c>
      <c r="K196" s="114" t="s">
        <v>1618</v>
      </c>
      <c r="L196" s="114" t="s">
        <v>718</v>
      </c>
      <c r="M196" s="114">
        <v>0</v>
      </c>
      <c r="N196" s="116">
        <v>0</v>
      </c>
    </row>
    <row r="197" spans="2:14" x14ac:dyDescent="0.3">
      <c r="B197" s="117">
        <v>187</v>
      </c>
      <c r="C197" s="114">
        <v>24</v>
      </c>
      <c r="D197" s="114" t="s">
        <v>1266</v>
      </c>
      <c r="E197" s="160" t="s">
        <v>1283</v>
      </c>
      <c r="F197" s="115">
        <v>5.6168981481481479E-2</v>
      </c>
      <c r="G197" s="114" t="s">
        <v>1300</v>
      </c>
      <c r="H197" s="114">
        <v>47</v>
      </c>
      <c r="I197" s="122" t="s">
        <v>1369</v>
      </c>
      <c r="J197" s="114" t="s">
        <v>67</v>
      </c>
      <c r="K197" s="114" t="s">
        <v>1619</v>
      </c>
      <c r="L197" s="114" t="s">
        <v>716</v>
      </c>
      <c r="M197" s="114">
        <v>0</v>
      </c>
      <c r="N197" s="116">
        <v>0</v>
      </c>
    </row>
    <row r="198" spans="2:14" x14ac:dyDescent="0.3">
      <c r="B198" s="117">
        <v>188</v>
      </c>
      <c r="C198" s="114">
        <v>24</v>
      </c>
      <c r="D198" s="114" t="s">
        <v>1275</v>
      </c>
      <c r="E198" s="160" t="s">
        <v>1265</v>
      </c>
      <c r="F198" s="115">
        <v>8.1469907407407408E-2</v>
      </c>
      <c r="G198" s="114" t="s">
        <v>796</v>
      </c>
      <c r="H198" s="114">
        <v>164</v>
      </c>
      <c r="I198" s="122" t="s">
        <v>1372</v>
      </c>
      <c r="J198" s="114" t="s">
        <v>67</v>
      </c>
      <c r="K198" s="114" t="s">
        <v>1620</v>
      </c>
      <c r="L198" s="114" t="s">
        <v>716</v>
      </c>
      <c r="M198" s="114">
        <v>0</v>
      </c>
      <c r="N198" s="116">
        <v>0</v>
      </c>
    </row>
    <row r="199" spans="2:14" x14ac:dyDescent="0.3">
      <c r="B199" s="117">
        <v>189</v>
      </c>
      <c r="C199" s="114">
        <v>24</v>
      </c>
      <c r="D199" s="114" t="s">
        <v>1284</v>
      </c>
      <c r="E199" s="160" t="s">
        <v>787</v>
      </c>
      <c r="F199" s="115">
        <v>5.2731481481481483E-2</v>
      </c>
      <c r="G199" s="114" t="s">
        <v>817</v>
      </c>
      <c r="H199" s="114">
        <v>54</v>
      </c>
      <c r="I199" s="122" t="s">
        <v>899</v>
      </c>
      <c r="J199" s="114" t="s">
        <v>67</v>
      </c>
      <c r="K199" s="114" t="s">
        <v>1621</v>
      </c>
      <c r="L199" s="114" t="s">
        <v>718</v>
      </c>
      <c r="M199" s="114">
        <v>-0.03</v>
      </c>
      <c r="N199" s="116">
        <v>0</v>
      </c>
    </row>
    <row r="200" spans="2:14" x14ac:dyDescent="0.3">
      <c r="B200" s="117">
        <v>190</v>
      </c>
      <c r="C200" s="114">
        <v>24</v>
      </c>
      <c r="D200" s="114" t="s">
        <v>217</v>
      </c>
      <c r="E200" s="160" t="s">
        <v>215</v>
      </c>
      <c r="F200" s="115">
        <v>6.1932870370370374E-2</v>
      </c>
      <c r="G200" s="114" t="s">
        <v>827</v>
      </c>
      <c r="H200" s="114">
        <v>64</v>
      </c>
      <c r="I200" s="122" t="s">
        <v>916</v>
      </c>
      <c r="J200" s="114" t="s">
        <v>67</v>
      </c>
      <c r="K200" s="114" t="s">
        <v>1622</v>
      </c>
      <c r="L200" s="114" t="s">
        <v>718</v>
      </c>
      <c r="M200" s="114">
        <v>0.37</v>
      </c>
      <c r="N200" s="116">
        <v>0</v>
      </c>
    </row>
    <row r="201" spans="2:14" x14ac:dyDescent="0.3">
      <c r="B201" s="117">
        <v>191</v>
      </c>
      <c r="C201" s="114">
        <v>24</v>
      </c>
      <c r="D201" s="114" t="s">
        <v>1280</v>
      </c>
      <c r="E201" s="160" t="s">
        <v>1282</v>
      </c>
      <c r="F201" s="115">
        <v>5.1180555555555556E-2</v>
      </c>
      <c r="G201" s="114" t="s">
        <v>343</v>
      </c>
      <c r="H201" s="114">
        <v>42</v>
      </c>
      <c r="I201" s="122" t="s">
        <v>384</v>
      </c>
      <c r="J201" s="114" t="s">
        <v>67</v>
      </c>
      <c r="K201" s="114" t="s">
        <v>1623</v>
      </c>
      <c r="L201" s="114" t="s">
        <v>716</v>
      </c>
      <c r="M201" s="114">
        <v>0</v>
      </c>
      <c r="N201" s="116">
        <v>0</v>
      </c>
    </row>
    <row r="202" spans="2:14" x14ac:dyDescent="0.3">
      <c r="B202" s="117">
        <v>192</v>
      </c>
      <c r="C202" s="114">
        <v>24</v>
      </c>
      <c r="D202" s="114" t="s">
        <v>1281</v>
      </c>
      <c r="E202" s="160" t="s">
        <v>793</v>
      </c>
      <c r="F202" s="115">
        <v>4.7893518518518523E-2</v>
      </c>
      <c r="G202" s="114" t="s">
        <v>335</v>
      </c>
      <c r="H202" s="114">
        <v>50</v>
      </c>
      <c r="I202" s="122" t="s">
        <v>391</v>
      </c>
      <c r="J202" s="114" t="s">
        <v>67</v>
      </c>
      <c r="K202" s="114" t="s">
        <v>1624</v>
      </c>
      <c r="L202" s="114" t="s">
        <v>718</v>
      </c>
      <c r="M202" s="114">
        <v>-0.05</v>
      </c>
      <c r="N202" s="116">
        <v>0</v>
      </c>
    </row>
    <row r="203" spans="2:14" x14ac:dyDescent="0.3">
      <c r="B203" s="117">
        <v>193</v>
      </c>
      <c r="C203" s="114">
        <v>25</v>
      </c>
      <c r="D203" s="114" t="s">
        <v>1281</v>
      </c>
      <c r="E203" s="160" t="s">
        <v>1279</v>
      </c>
      <c r="F203" s="115">
        <v>6.4270833333333333E-2</v>
      </c>
      <c r="G203" s="114" t="s">
        <v>290</v>
      </c>
      <c r="H203" s="114">
        <v>59</v>
      </c>
      <c r="I203" s="122" t="s">
        <v>928</v>
      </c>
      <c r="J203" s="114" t="s">
        <v>3</v>
      </c>
      <c r="K203" s="114" t="s">
        <v>1625</v>
      </c>
      <c r="L203" s="114" t="s">
        <v>717</v>
      </c>
      <c r="M203" s="114" t="s">
        <v>740</v>
      </c>
      <c r="N203" s="116" t="s">
        <v>770</v>
      </c>
    </row>
    <row r="204" spans="2:14" x14ac:dyDescent="0.3">
      <c r="B204" s="117">
        <v>194</v>
      </c>
      <c r="C204" s="114">
        <v>25</v>
      </c>
      <c r="D204" s="114" t="s">
        <v>793</v>
      </c>
      <c r="E204" s="160" t="s">
        <v>1280</v>
      </c>
      <c r="F204" s="115">
        <v>6.6400462962962967E-2</v>
      </c>
      <c r="G204" s="114" t="s">
        <v>275</v>
      </c>
      <c r="H204" s="114">
        <v>71</v>
      </c>
      <c r="I204" s="122" t="s">
        <v>448</v>
      </c>
      <c r="J204" s="114" t="s">
        <v>4</v>
      </c>
      <c r="K204" s="114" t="s">
        <v>1626</v>
      </c>
      <c r="L204" s="114" t="s">
        <v>718</v>
      </c>
      <c r="M204" s="114">
        <v>-988.66</v>
      </c>
      <c r="N204" s="116">
        <v>-988.71</v>
      </c>
    </row>
    <row r="205" spans="2:14" x14ac:dyDescent="0.3">
      <c r="B205" s="117">
        <v>195</v>
      </c>
      <c r="C205" s="114">
        <v>25</v>
      </c>
      <c r="D205" s="114" t="s">
        <v>1282</v>
      </c>
      <c r="E205" s="160" t="s">
        <v>217</v>
      </c>
      <c r="F205" s="115">
        <v>5.1331018518518519E-2</v>
      </c>
      <c r="G205" s="114" t="s">
        <v>335</v>
      </c>
      <c r="H205" s="114">
        <v>46</v>
      </c>
      <c r="I205" s="122" t="s">
        <v>391</v>
      </c>
      <c r="J205" s="114" t="s">
        <v>67</v>
      </c>
      <c r="K205" s="114" t="s">
        <v>1627</v>
      </c>
      <c r="L205" s="114" t="s">
        <v>718</v>
      </c>
      <c r="M205" s="114">
        <v>0</v>
      </c>
      <c r="N205" s="116">
        <v>0</v>
      </c>
    </row>
    <row r="206" spans="2:14" x14ac:dyDescent="0.3">
      <c r="B206" s="117">
        <v>196</v>
      </c>
      <c r="C206" s="114">
        <v>25</v>
      </c>
      <c r="D206" s="114" t="s">
        <v>215</v>
      </c>
      <c r="E206" s="160" t="s">
        <v>1284</v>
      </c>
      <c r="F206" s="115">
        <v>7.5902777777777777E-2</v>
      </c>
      <c r="G206" s="114" t="s">
        <v>806</v>
      </c>
      <c r="H206" s="114">
        <v>121</v>
      </c>
      <c r="I206" s="122" t="s">
        <v>1373</v>
      </c>
      <c r="J206" s="114" t="s">
        <v>67</v>
      </c>
      <c r="K206" s="114" t="s">
        <v>1628</v>
      </c>
      <c r="L206" s="114" t="s">
        <v>716</v>
      </c>
      <c r="M206" s="114">
        <v>0</v>
      </c>
      <c r="N206" s="116">
        <v>0</v>
      </c>
    </row>
    <row r="207" spans="2:14" x14ac:dyDescent="0.3">
      <c r="B207" s="117">
        <v>197</v>
      </c>
      <c r="C207" s="114">
        <v>25</v>
      </c>
      <c r="D207" s="114" t="s">
        <v>787</v>
      </c>
      <c r="E207" s="160" t="s">
        <v>1275</v>
      </c>
      <c r="F207" s="115">
        <v>7.6469907407407403E-2</v>
      </c>
      <c r="G207" s="114" t="s">
        <v>1303</v>
      </c>
      <c r="H207" s="114">
        <v>130</v>
      </c>
      <c r="I207" s="122" t="s">
        <v>1374</v>
      </c>
      <c r="J207" s="114" t="s">
        <v>67</v>
      </c>
      <c r="K207" s="114" t="s">
        <v>1629</v>
      </c>
      <c r="L207" s="114" t="s">
        <v>716</v>
      </c>
      <c r="M207" s="114">
        <v>0</v>
      </c>
      <c r="N207" s="116">
        <v>0</v>
      </c>
    </row>
    <row r="208" spans="2:14" x14ac:dyDescent="0.3">
      <c r="B208" s="117">
        <v>198</v>
      </c>
      <c r="C208" s="114">
        <v>25</v>
      </c>
      <c r="D208" s="114" t="s">
        <v>1265</v>
      </c>
      <c r="E208" s="160" t="s">
        <v>1266</v>
      </c>
      <c r="F208" s="115">
        <v>5.0462962962962959E-2</v>
      </c>
      <c r="G208" s="114" t="s">
        <v>283</v>
      </c>
      <c r="H208" s="114">
        <v>41</v>
      </c>
      <c r="I208" s="122" t="s">
        <v>1375</v>
      </c>
      <c r="J208" s="114" t="s">
        <v>67</v>
      </c>
      <c r="K208" s="114" t="s">
        <v>1630</v>
      </c>
      <c r="L208" s="114" t="s">
        <v>716</v>
      </c>
      <c r="M208" s="114">
        <v>0</v>
      </c>
      <c r="N208" s="116">
        <v>-0.06</v>
      </c>
    </row>
    <row r="209" spans="2:14" x14ac:dyDescent="0.3">
      <c r="B209" s="117">
        <v>199</v>
      </c>
      <c r="C209" s="114">
        <v>25</v>
      </c>
      <c r="D209" s="114" t="s">
        <v>1283</v>
      </c>
      <c r="E209" s="160" t="s">
        <v>1270</v>
      </c>
      <c r="F209" s="115">
        <v>4.05787037037037E-2</v>
      </c>
      <c r="G209" s="114" t="s">
        <v>329</v>
      </c>
      <c r="H209" s="114">
        <v>39</v>
      </c>
      <c r="I209" s="122" t="s">
        <v>1376</v>
      </c>
      <c r="J209" s="114" t="s">
        <v>67</v>
      </c>
      <c r="K209" s="114" t="s">
        <v>1631</v>
      </c>
      <c r="L209" s="114" t="s">
        <v>715</v>
      </c>
      <c r="M209" s="114">
        <v>0</v>
      </c>
      <c r="N209" s="116">
        <v>0</v>
      </c>
    </row>
    <row r="210" spans="2:14" x14ac:dyDescent="0.3">
      <c r="B210" s="117">
        <v>200</v>
      </c>
      <c r="C210" s="114">
        <v>25</v>
      </c>
      <c r="D210" s="114" t="s">
        <v>1267</v>
      </c>
      <c r="E210" s="160" t="s">
        <v>1264</v>
      </c>
      <c r="F210" s="115">
        <v>4.3981481481481483E-2</v>
      </c>
      <c r="G210" s="114" t="s">
        <v>300</v>
      </c>
      <c r="H210" s="114">
        <v>37</v>
      </c>
      <c r="I210" s="122" t="s">
        <v>406</v>
      </c>
      <c r="J210" s="114" t="s">
        <v>67</v>
      </c>
      <c r="K210" s="114" t="s">
        <v>1632</v>
      </c>
      <c r="L210" s="114" t="s">
        <v>716</v>
      </c>
      <c r="M210" s="114">
        <v>0.01</v>
      </c>
      <c r="N210" s="116">
        <v>-0.01</v>
      </c>
    </row>
    <row r="211" spans="2:14" x14ac:dyDescent="0.3">
      <c r="B211" s="117">
        <v>201</v>
      </c>
      <c r="C211" s="114">
        <v>26</v>
      </c>
      <c r="D211" s="114" t="s">
        <v>1279</v>
      </c>
      <c r="E211" s="160" t="s">
        <v>1267</v>
      </c>
      <c r="F211" s="115">
        <v>5.9027777777777783E-2</v>
      </c>
      <c r="G211" s="114" t="s">
        <v>347</v>
      </c>
      <c r="H211" s="114">
        <v>46</v>
      </c>
      <c r="I211" s="122" t="s">
        <v>452</v>
      </c>
      <c r="J211" s="114" t="s">
        <v>3</v>
      </c>
      <c r="K211" s="114" t="s">
        <v>1633</v>
      </c>
      <c r="L211" s="114" t="s">
        <v>718</v>
      </c>
      <c r="M211" s="114" t="s">
        <v>747</v>
      </c>
      <c r="N211" s="116">
        <v>65.48</v>
      </c>
    </row>
    <row r="212" spans="2:14" x14ac:dyDescent="0.3">
      <c r="B212" s="117">
        <v>202</v>
      </c>
      <c r="C212" s="114">
        <v>26</v>
      </c>
      <c r="D212" s="114" t="s">
        <v>1264</v>
      </c>
      <c r="E212" s="160" t="s">
        <v>1283</v>
      </c>
      <c r="F212" s="115">
        <v>5.3391203703703705E-2</v>
      </c>
      <c r="G212" s="114" t="s">
        <v>853</v>
      </c>
      <c r="H212" s="114">
        <v>58</v>
      </c>
      <c r="I212" s="122" t="s">
        <v>947</v>
      </c>
      <c r="J212" s="114" t="s">
        <v>67</v>
      </c>
      <c r="K212" s="114" t="s">
        <v>1634</v>
      </c>
      <c r="L212" s="114" t="s">
        <v>718</v>
      </c>
      <c r="M212" s="114">
        <v>0.28999999999999998</v>
      </c>
      <c r="N212" s="116">
        <v>0</v>
      </c>
    </row>
    <row r="213" spans="2:14" x14ac:dyDescent="0.3">
      <c r="B213" s="117">
        <v>203</v>
      </c>
      <c r="C213" s="114">
        <v>26</v>
      </c>
      <c r="D213" s="114" t="s">
        <v>1270</v>
      </c>
      <c r="E213" s="160" t="s">
        <v>1265</v>
      </c>
      <c r="F213" s="115">
        <v>6.3298611111111111E-2</v>
      </c>
      <c r="G213" s="114" t="s">
        <v>826</v>
      </c>
      <c r="H213" s="114">
        <v>52</v>
      </c>
      <c r="I213" s="122" t="s">
        <v>915</v>
      </c>
      <c r="J213" s="114" t="s">
        <v>3</v>
      </c>
      <c r="K213" s="114" t="s">
        <v>1635</v>
      </c>
      <c r="L213" s="114" t="s">
        <v>717</v>
      </c>
      <c r="M213" s="114">
        <v>298.48</v>
      </c>
      <c r="N213" s="116">
        <v>246</v>
      </c>
    </row>
    <row r="214" spans="2:14" x14ac:dyDescent="0.3">
      <c r="B214" s="117">
        <v>204</v>
      </c>
      <c r="C214" s="114">
        <v>26</v>
      </c>
      <c r="D214" s="114" t="s">
        <v>1266</v>
      </c>
      <c r="E214" s="160" t="s">
        <v>787</v>
      </c>
      <c r="F214" s="115">
        <v>7.3576388888888886E-2</v>
      </c>
      <c r="G214" s="114" t="s">
        <v>1304</v>
      </c>
      <c r="H214" s="114">
        <v>100</v>
      </c>
      <c r="I214" s="122" t="s">
        <v>1377</v>
      </c>
      <c r="J214" s="114" t="s">
        <v>67</v>
      </c>
      <c r="K214" s="114" t="s">
        <v>1636</v>
      </c>
      <c r="L214" s="114" t="s">
        <v>716</v>
      </c>
      <c r="M214" s="114">
        <v>0</v>
      </c>
      <c r="N214" s="116">
        <v>0</v>
      </c>
    </row>
    <row r="215" spans="2:14" x14ac:dyDescent="0.3">
      <c r="B215" s="117">
        <v>205</v>
      </c>
      <c r="C215" s="114">
        <v>26</v>
      </c>
      <c r="D215" s="114" t="s">
        <v>1275</v>
      </c>
      <c r="E215" s="160" t="s">
        <v>215</v>
      </c>
      <c r="F215" s="115">
        <v>7.1724537037037031E-2</v>
      </c>
      <c r="G215" s="114" t="s">
        <v>282</v>
      </c>
      <c r="H215" s="114">
        <v>94</v>
      </c>
      <c r="I215" s="122" t="s">
        <v>385</v>
      </c>
      <c r="J215" s="114" t="s">
        <v>67</v>
      </c>
      <c r="K215" s="114" t="s">
        <v>1637</v>
      </c>
      <c r="L215" s="114" t="s">
        <v>716</v>
      </c>
      <c r="M215" s="114">
        <v>0</v>
      </c>
      <c r="N215" s="116">
        <v>0</v>
      </c>
    </row>
    <row r="216" spans="2:14" x14ac:dyDescent="0.3">
      <c r="B216" s="117">
        <v>206</v>
      </c>
      <c r="C216" s="114">
        <v>26</v>
      </c>
      <c r="D216" s="114" t="s">
        <v>1284</v>
      </c>
      <c r="E216" s="160" t="s">
        <v>1282</v>
      </c>
      <c r="F216" s="115">
        <v>6.4351851851851841E-2</v>
      </c>
      <c r="G216" s="114" t="s">
        <v>268</v>
      </c>
      <c r="H216" s="114">
        <v>58</v>
      </c>
      <c r="I216" s="122" t="s">
        <v>372</v>
      </c>
      <c r="J216" s="114" t="s">
        <v>67</v>
      </c>
      <c r="K216" s="114" t="s">
        <v>1638</v>
      </c>
      <c r="L216" s="114" t="s">
        <v>716</v>
      </c>
      <c r="M216" s="114">
        <v>0</v>
      </c>
      <c r="N216" s="116">
        <v>0</v>
      </c>
    </row>
    <row r="217" spans="2:14" x14ac:dyDescent="0.3">
      <c r="B217" s="117">
        <v>207</v>
      </c>
      <c r="C217" s="114">
        <v>26</v>
      </c>
      <c r="D217" s="114" t="s">
        <v>217</v>
      </c>
      <c r="E217" s="160" t="s">
        <v>793</v>
      </c>
      <c r="F217" s="115">
        <v>5.3101851851851851E-2</v>
      </c>
      <c r="G217" s="114" t="s">
        <v>838</v>
      </c>
      <c r="H217" s="114">
        <v>60</v>
      </c>
      <c r="I217" s="122" t="s">
        <v>932</v>
      </c>
      <c r="J217" s="114" t="s">
        <v>67</v>
      </c>
      <c r="K217" s="114" t="s">
        <v>1639</v>
      </c>
      <c r="L217" s="114" t="s">
        <v>718</v>
      </c>
      <c r="M217" s="114">
        <v>0</v>
      </c>
      <c r="N217" s="116">
        <v>0</v>
      </c>
    </row>
    <row r="218" spans="2:14" x14ac:dyDescent="0.3">
      <c r="B218" s="117">
        <v>208</v>
      </c>
      <c r="C218" s="114">
        <v>26</v>
      </c>
      <c r="D218" s="114" t="s">
        <v>1280</v>
      </c>
      <c r="E218" s="160" t="s">
        <v>1281</v>
      </c>
      <c r="F218" s="115">
        <v>6.9375000000000006E-2</v>
      </c>
      <c r="G218" s="114" t="s">
        <v>1292</v>
      </c>
      <c r="H218" s="114">
        <v>77</v>
      </c>
      <c r="I218" s="122" t="s">
        <v>1378</v>
      </c>
      <c r="J218" s="114" t="s">
        <v>4</v>
      </c>
      <c r="K218" s="114" t="s">
        <v>1640</v>
      </c>
      <c r="L218" s="114" t="s">
        <v>717</v>
      </c>
      <c r="M218" s="114">
        <v>-988.54</v>
      </c>
      <c r="N218" s="116" t="s">
        <v>779</v>
      </c>
    </row>
    <row r="219" spans="2:14" x14ac:dyDescent="0.3">
      <c r="B219" s="117">
        <v>209</v>
      </c>
      <c r="C219" s="114">
        <v>27</v>
      </c>
      <c r="D219" s="114" t="s">
        <v>1280</v>
      </c>
      <c r="E219" s="160" t="s">
        <v>1279</v>
      </c>
      <c r="F219" s="115">
        <v>5.8634259259259254E-2</v>
      </c>
      <c r="G219" s="114" t="s">
        <v>354</v>
      </c>
      <c r="H219" s="114">
        <v>59</v>
      </c>
      <c r="I219" s="122" t="s">
        <v>459</v>
      </c>
      <c r="J219" s="114" t="s">
        <v>67</v>
      </c>
      <c r="K219" s="114" t="s">
        <v>1641</v>
      </c>
      <c r="L219" s="114" t="s">
        <v>716</v>
      </c>
      <c r="M219" s="114">
        <v>0</v>
      </c>
      <c r="N219" s="116">
        <v>0</v>
      </c>
    </row>
    <row r="220" spans="2:14" x14ac:dyDescent="0.3">
      <c r="B220" s="117">
        <v>210</v>
      </c>
      <c r="C220" s="114">
        <v>27</v>
      </c>
      <c r="D220" s="114" t="s">
        <v>1281</v>
      </c>
      <c r="E220" s="160" t="s">
        <v>217</v>
      </c>
      <c r="F220" s="115">
        <v>5.7037037037037032E-2</v>
      </c>
      <c r="G220" s="114" t="s">
        <v>1305</v>
      </c>
      <c r="H220" s="114">
        <v>55</v>
      </c>
      <c r="I220" s="122" t="s">
        <v>1379</v>
      </c>
      <c r="J220" s="114" t="s">
        <v>3</v>
      </c>
      <c r="K220" s="114" t="s">
        <v>1642</v>
      </c>
      <c r="L220" s="114" t="s">
        <v>718</v>
      </c>
      <c r="M220" s="114" t="s">
        <v>1918</v>
      </c>
      <c r="N220" s="116">
        <v>4.54</v>
      </c>
    </row>
    <row r="221" spans="2:14" x14ac:dyDescent="0.3">
      <c r="B221" s="117">
        <v>211</v>
      </c>
      <c r="C221" s="114">
        <v>27</v>
      </c>
      <c r="D221" s="114" t="s">
        <v>793</v>
      </c>
      <c r="E221" s="160" t="s">
        <v>1284</v>
      </c>
      <c r="F221" s="115">
        <v>5.3888888888888896E-2</v>
      </c>
      <c r="G221" s="114" t="s">
        <v>350</v>
      </c>
      <c r="H221" s="114">
        <v>53</v>
      </c>
      <c r="I221" s="122" t="s">
        <v>1380</v>
      </c>
      <c r="J221" s="114" t="s">
        <v>67</v>
      </c>
      <c r="K221" s="114" t="s">
        <v>1643</v>
      </c>
      <c r="L221" s="114" t="s">
        <v>718</v>
      </c>
      <c r="M221" s="114">
        <v>0</v>
      </c>
      <c r="N221" s="116">
        <v>0</v>
      </c>
    </row>
    <row r="222" spans="2:14" x14ac:dyDescent="0.3">
      <c r="B222" s="117">
        <v>212</v>
      </c>
      <c r="C222" s="114">
        <v>27</v>
      </c>
      <c r="D222" s="114" t="s">
        <v>1282</v>
      </c>
      <c r="E222" s="160" t="s">
        <v>1275</v>
      </c>
      <c r="F222" s="115">
        <v>5.8333333333333327E-2</v>
      </c>
      <c r="G222" s="114" t="s">
        <v>1306</v>
      </c>
      <c r="H222" s="114">
        <v>57</v>
      </c>
      <c r="I222" s="122" t="s">
        <v>1379</v>
      </c>
      <c r="J222" s="114" t="s">
        <v>67</v>
      </c>
      <c r="K222" s="114" t="s">
        <v>1644</v>
      </c>
      <c r="L222" s="114" t="s">
        <v>716</v>
      </c>
      <c r="M222" s="114">
        <v>0</v>
      </c>
      <c r="N222" s="116">
        <v>0</v>
      </c>
    </row>
    <row r="223" spans="2:14" x14ac:dyDescent="0.3">
      <c r="B223" s="117">
        <v>213</v>
      </c>
      <c r="C223" s="114">
        <v>27</v>
      </c>
      <c r="D223" s="114" t="s">
        <v>215</v>
      </c>
      <c r="E223" s="160" t="s">
        <v>1266</v>
      </c>
      <c r="F223" s="115">
        <v>5.935185185185185E-2</v>
      </c>
      <c r="G223" s="114" t="s">
        <v>815</v>
      </c>
      <c r="H223" s="114">
        <v>42</v>
      </c>
      <c r="I223" s="122" t="s">
        <v>1381</v>
      </c>
      <c r="J223" s="114" t="s">
        <v>67</v>
      </c>
      <c r="K223" s="114" t="s">
        <v>1645</v>
      </c>
      <c r="L223" s="114" t="s">
        <v>716</v>
      </c>
      <c r="M223" s="114">
        <v>0</v>
      </c>
      <c r="N223" s="116">
        <v>0</v>
      </c>
    </row>
    <row r="224" spans="2:14" x14ac:dyDescent="0.3">
      <c r="B224" s="117">
        <v>214</v>
      </c>
      <c r="C224" s="114">
        <v>27</v>
      </c>
      <c r="D224" s="114" t="s">
        <v>787</v>
      </c>
      <c r="E224" s="160" t="s">
        <v>1270</v>
      </c>
      <c r="F224" s="115">
        <v>4.296296296296296E-2</v>
      </c>
      <c r="G224" s="114" t="s">
        <v>264</v>
      </c>
      <c r="H224" s="114">
        <v>49</v>
      </c>
      <c r="I224" s="122" t="s">
        <v>416</v>
      </c>
      <c r="J224" s="114" t="s">
        <v>67</v>
      </c>
      <c r="K224" s="114" t="s">
        <v>1646</v>
      </c>
      <c r="L224" s="114" t="s">
        <v>718</v>
      </c>
      <c r="M224" s="114">
        <v>0</v>
      </c>
      <c r="N224" s="116">
        <v>0</v>
      </c>
    </row>
    <row r="225" spans="2:14" x14ac:dyDescent="0.3">
      <c r="B225" s="117">
        <v>215</v>
      </c>
      <c r="C225" s="114">
        <v>27</v>
      </c>
      <c r="D225" s="114" t="s">
        <v>1265</v>
      </c>
      <c r="E225" s="160" t="s">
        <v>1264</v>
      </c>
      <c r="F225" s="115">
        <v>3.5462962962962967E-2</v>
      </c>
      <c r="G225" s="114" t="s">
        <v>294</v>
      </c>
      <c r="H225" s="114">
        <v>30</v>
      </c>
      <c r="I225" s="122" t="s">
        <v>1382</v>
      </c>
      <c r="J225" s="114" t="s">
        <v>67</v>
      </c>
      <c r="K225" s="114" t="s">
        <v>1647</v>
      </c>
      <c r="L225" s="114" t="s">
        <v>715</v>
      </c>
      <c r="M225" s="114">
        <v>0</v>
      </c>
      <c r="N225" s="116">
        <v>0.01</v>
      </c>
    </row>
    <row r="226" spans="2:14" x14ac:dyDescent="0.3">
      <c r="B226" s="117">
        <v>216</v>
      </c>
      <c r="C226" s="114">
        <v>27</v>
      </c>
      <c r="D226" s="114" t="s">
        <v>1283</v>
      </c>
      <c r="E226" s="160" t="s">
        <v>1267</v>
      </c>
      <c r="F226" s="115">
        <v>7.1006944444444442E-2</v>
      </c>
      <c r="G226" s="114" t="s">
        <v>338</v>
      </c>
      <c r="H226" s="114">
        <v>84</v>
      </c>
      <c r="I226" s="122" t="s">
        <v>879</v>
      </c>
      <c r="J226" s="114" t="s">
        <v>3</v>
      </c>
      <c r="K226" s="114" t="s">
        <v>1648</v>
      </c>
      <c r="L226" s="114" t="s">
        <v>717</v>
      </c>
      <c r="M226" s="114" t="s">
        <v>752</v>
      </c>
      <c r="N226" s="116">
        <v>71.819999999999993</v>
      </c>
    </row>
    <row r="227" spans="2:14" x14ac:dyDescent="0.3">
      <c r="B227" s="117">
        <v>217</v>
      </c>
      <c r="C227" s="114">
        <v>28</v>
      </c>
      <c r="D227" s="114" t="s">
        <v>1279</v>
      </c>
      <c r="E227" s="160" t="s">
        <v>1283</v>
      </c>
      <c r="F227" s="115">
        <v>4.731481481481481E-2</v>
      </c>
      <c r="G227" s="114" t="s">
        <v>827</v>
      </c>
      <c r="H227" s="114">
        <v>48</v>
      </c>
      <c r="I227" s="122" t="s">
        <v>916</v>
      </c>
      <c r="J227" s="114" t="s">
        <v>67</v>
      </c>
      <c r="K227" s="114" t="s">
        <v>1649</v>
      </c>
      <c r="L227" s="114" t="s">
        <v>716</v>
      </c>
      <c r="M227" s="114">
        <v>0</v>
      </c>
      <c r="N227" s="116">
        <v>0</v>
      </c>
    </row>
    <row r="228" spans="2:14" x14ac:dyDescent="0.3">
      <c r="B228" s="117">
        <v>218</v>
      </c>
      <c r="C228" s="114">
        <v>28</v>
      </c>
      <c r="D228" s="114" t="s">
        <v>1267</v>
      </c>
      <c r="E228" s="160" t="s">
        <v>1265</v>
      </c>
      <c r="F228" s="115">
        <v>6.7581018518518512E-2</v>
      </c>
      <c r="G228" s="114" t="s">
        <v>319</v>
      </c>
      <c r="H228" s="114">
        <v>78</v>
      </c>
      <c r="I228" s="122" t="s">
        <v>424</v>
      </c>
      <c r="J228" s="114" t="s">
        <v>4</v>
      </c>
      <c r="K228" s="114" t="s">
        <v>1650</v>
      </c>
      <c r="L228" s="114" t="s">
        <v>717</v>
      </c>
      <c r="M228" s="114">
        <v>-20.010000000000002</v>
      </c>
      <c r="N228" s="116">
        <v>-246.57</v>
      </c>
    </row>
    <row r="229" spans="2:14" x14ac:dyDescent="0.3">
      <c r="B229" s="117">
        <v>219</v>
      </c>
      <c r="C229" s="114">
        <v>28</v>
      </c>
      <c r="D229" s="114" t="s">
        <v>1264</v>
      </c>
      <c r="E229" s="160" t="s">
        <v>787</v>
      </c>
      <c r="F229" s="115">
        <v>5.2025462962962961E-2</v>
      </c>
      <c r="G229" s="114" t="s">
        <v>1307</v>
      </c>
      <c r="H229" s="114">
        <v>49</v>
      </c>
      <c r="I229" s="122" t="s">
        <v>1383</v>
      </c>
      <c r="J229" s="114" t="s">
        <v>67</v>
      </c>
      <c r="K229" s="114" t="s">
        <v>1651</v>
      </c>
      <c r="L229" s="114" t="s">
        <v>716</v>
      </c>
      <c r="M229" s="114">
        <v>0.01</v>
      </c>
      <c r="N229" s="116">
        <v>0</v>
      </c>
    </row>
    <row r="230" spans="2:14" x14ac:dyDescent="0.3">
      <c r="B230" s="117">
        <v>220</v>
      </c>
      <c r="C230" s="114">
        <v>28</v>
      </c>
      <c r="D230" s="114" t="s">
        <v>1270</v>
      </c>
      <c r="E230" s="160" t="s">
        <v>215</v>
      </c>
      <c r="F230" s="115">
        <v>6.627314814814815E-2</v>
      </c>
      <c r="G230" s="114" t="s">
        <v>338</v>
      </c>
      <c r="H230" s="114">
        <v>68</v>
      </c>
      <c r="I230" s="122" t="s">
        <v>872</v>
      </c>
      <c r="J230" s="114" t="s">
        <v>67</v>
      </c>
      <c r="K230" s="114" t="s">
        <v>1652</v>
      </c>
      <c r="L230" s="114" t="s">
        <v>716</v>
      </c>
      <c r="M230" s="114">
        <v>0</v>
      </c>
      <c r="N230" s="116">
        <v>0</v>
      </c>
    </row>
    <row r="231" spans="2:14" x14ac:dyDescent="0.3">
      <c r="B231" s="117">
        <v>221</v>
      </c>
      <c r="C231" s="114">
        <v>28</v>
      </c>
      <c r="D231" s="114" t="s">
        <v>1266</v>
      </c>
      <c r="E231" s="160" t="s">
        <v>1282</v>
      </c>
      <c r="F231" s="115">
        <v>7.273148148148148E-2</v>
      </c>
      <c r="G231" s="114" t="s">
        <v>1298</v>
      </c>
      <c r="H231" s="114">
        <v>94</v>
      </c>
      <c r="I231" s="122" t="s">
        <v>1365</v>
      </c>
      <c r="J231" s="114" t="s">
        <v>67</v>
      </c>
      <c r="K231" s="114" t="s">
        <v>1653</v>
      </c>
      <c r="L231" s="114" t="s">
        <v>714</v>
      </c>
      <c r="M231" s="114">
        <v>0</v>
      </c>
      <c r="N231" s="116">
        <v>0</v>
      </c>
    </row>
    <row r="232" spans="2:14" x14ac:dyDescent="0.3">
      <c r="B232" s="117">
        <v>222</v>
      </c>
      <c r="C232" s="114">
        <v>28</v>
      </c>
      <c r="D232" s="114" t="s">
        <v>1275</v>
      </c>
      <c r="E232" s="160" t="s">
        <v>793</v>
      </c>
      <c r="F232" s="115">
        <v>5.2673611111111109E-2</v>
      </c>
      <c r="G232" s="114" t="s">
        <v>301</v>
      </c>
      <c r="H232" s="114">
        <v>51</v>
      </c>
      <c r="I232" s="122" t="s">
        <v>401</v>
      </c>
      <c r="J232" s="114" t="s">
        <v>67</v>
      </c>
      <c r="K232" s="114" t="s">
        <v>1654</v>
      </c>
      <c r="L232" s="114" t="s">
        <v>716</v>
      </c>
      <c r="M232" s="114">
        <v>0</v>
      </c>
      <c r="N232" s="116">
        <v>0</v>
      </c>
    </row>
    <row r="233" spans="2:14" x14ac:dyDescent="0.3">
      <c r="B233" s="117">
        <v>223</v>
      </c>
      <c r="C233" s="114">
        <v>28</v>
      </c>
      <c r="D233" s="114" t="s">
        <v>1284</v>
      </c>
      <c r="E233" s="160" t="s">
        <v>1281</v>
      </c>
      <c r="F233" s="115">
        <v>6.7685185185185182E-2</v>
      </c>
      <c r="G233" s="114" t="s">
        <v>347</v>
      </c>
      <c r="H233" s="114">
        <v>72</v>
      </c>
      <c r="I233" s="122" t="s">
        <v>452</v>
      </c>
      <c r="J233" s="114" t="s">
        <v>67</v>
      </c>
      <c r="K233" s="114" t="s">
        <v>1655</v>
      </c>
      <c r="L233" s="114" t="s">
        <v>715</v>
      </c>
      <c r="M233" s="114">
        <v>0</v>
      </c>
      <c r="N233" s="116">
        <v>0.05</v>
      </c>
    </row>
    <row r="234" spans="2:14" x14ac:dyDescent="0.3">
      <c r="B234" s="117">
        <v>224</v>
      </c>
      <c r="C234" s="114">
        <v>28</v>
      </c>
      <c r="D234" s="114" t="s">
        <v>217</v>
      </c>
      <c r="E234" s="160" t="s">
        <v>1280</v>
      </c>
      <c r="F234" s="115">
        <v>5.9907407407407409E-2</v>
      </c>
      <c r="G234" s="114" t="s">
        <v>296</v>
      </c>
      <c r="H234" s="114">
        <v>65</v>
      </c>
      <c r="I234" s="122" t="s">
        <v>384</v>
      </c>
      <c r="J234" s="114" t="s">
        <v>4</v>
      </c>
      <c r="K234" s="114" t="s">
        <v>1656</v>
      </c>
      <c r="L234" s="114" t="s">
        <v>718</v>
      </c>
      <c r="M234" s="114">
        <v>-1.98</v>
      </c>
      <c r="N234" s="116">
        <v>-988.71</v>
      </c>
    </row>
    <row r="235" spans="2:14" x14ac:dyDescent="0.3">
      <c r="B235" s="117">
        <v>225</v>
      </c>
      <c r="C235" s="114">
        <v>29</v>
      </c>
      <c r="D235" s="114" t="s">
        <v>217</v>
      </c>
      <c r="E235" s="160" t="s">
        <v>1279</v>
      </c>
      <c r="F235" s="115">
        <v>4.2546296296296297E-2</v>
      </c>
      <c r="G235" s="114" t="s">
        <v>348</v>
      </c>
      <c r="H235" s="114">
        <v>42</v>
      </c>
      <c r="I235" s="122" t="s">
        <v>1352</v>
      </c>
      <c r="J235" s="114" t="s">
        <v>67</v>
      </c>
      <c r="K235" s="114" t="s">
        <v>1657</v>
      </c>
      <c r="L235" s="114" t="s">
        <v>716</v>
      </c>
      <c r="M235" s="114">
        <v>0</v>
      </c>
      <c r="N235" s="116">
        <v>0</v>
      </c>
    </row>
    <row r="236" spans="2:14" x14ac:dyDescent="0.3">
      <c r="B236" s="117">
        <v>226</v>
      </c>
      <c r="C236" s="114">
        <v>29</v>
      </c>
      <c r="D236" s="114" t="s">
        <v>1280</v>
      </c>
      <c r="E236" s="160" t="s">
        <v>1284</v>
      </c>
      <c r="F236" s="115">
        <v>5.7152777777777775E-2</v>
      </c>
      <c r="G236" s="114" t="s">
        <v>296</v>
      </c>
      <c r="H236" s="114">
        <v>48</v>
      </c>
      <c r="I236" s="122" t="s">
        <v>384</v>
      </c>
      <c r="J236" s="114" t="s">
        <v>67</v>
      </c>
      <c r="K236" s="114" t="s">
        <v>1658</v>
      </c>
      <c r="L236" s="114" t="s">
        <v>716</v>
      </c>
      <c r="M236" s="114">
        <v>0</v>
      </c>
      <c r="N236" s="116">
        <v>0</v>
      </c>
    </row>
    <row r="237" spans="2:14" x14ac:dyDescent="0.3">
      <c r="B237" s="117">
        <v>227</v>
      </c>
      <c r="C237" s="114">
        <v>29</v>
      </c>
      <c r="D237" s="114" t="s">
        <v>1281</v>
      </c>
      <c r="E237" s="160" t="s">
        <v>1275</v>
      </c>
      <c r="F237" s="115">
        <v>6.6226851851851856E-2</v>
      </c>
      <c r="G237" s="114" t="s">
        <v>335</v>
      </c>
      <c r="H237" s="114">
        <v>69</v>
      </c>
      <c r="I237" s="122" t="s">
        <v>391</v>
      </c>
      <c r="J237" s="114" t="s">
        <v>67</v>
      </c>
      <c r="K237" s="114" t="s">
        <v>1659</v>
      </c>
      <c r="L237" s="114" t="s">
        <v>716</v>
      </c>
      <c r="M237" s="114">
        <v>-0.05</v>
      </c>
      <c r="N237" s="116">
        <v>0</v>
      </c>
    </row>
    <row r="238" spans="2:14" x14ac:dyDescent="0.3">
      <c r="B238" s="117">
        <v>228</v>
      </c>
      <c r="C238" s="114">
        <v>29</v>
      </c>
      <c r="D238" s="114" t="s">
        <v>793</v>
      </c>
      <c r="E238" s="160" t="s">
        <v>1266</v>
      </c>
      <c r="F238" s="115">
        <v>6.4513888888888885E-2</v>
      </c>
      <c r="G238" s="114" t="s">
        <v>1302</v>
      </c>
      <c r="H238" s="114">
        <v>74</v>
      </c>
      <c r="I238" s="122" t="s">
        <v>1384</v>
      </c>
      <c r="J238" s="114" t="s">
        <v>67</v>
      </c>
      <c r="K238" s="114" t="s">
        <v>1660</v>
      </c>
      <c r="L238" s="114" t="s">
        <v>715</v>
      </c>
      <c r="M238" s="114">
        <v>0</v>
      </c>
      <c r="N238" s="116">
        <v>0</v>
      </c>
    </row>
    <row r="239" spans="2:14" x14ac:dyDescent="0.3">
      <c r="B239" s="117">
        <v>229</v>
      </c>
      <c r="C239" s="114">
        <v>29</v>
      </c>
      <c r="D239" s="114" t="s">
        <v>1282</v>
      </c>
      <c r="E239" s="160" t="s">
        <v>1270</v>
      </c>
      <c r="F239" s="115">
        <v>6.3414351851851847E-2</v>
      </c>
      <c r="G239" s="114" t="s">
        <v>817</v>
      </c>
      <c r="H239" s="114">
        <v>44</v>
      </c>
      <c r="I239" s="122" t="s">
        <v>899</v>
      </c>
      <c r="J239" s="114" t="s">
        <v>67</v>
      </c>
      <c r="K239" s="114" t="s">
        <v>1661</v>
      </c>
      <c r="L239" s="114" t="s">
        <v>716</v>
      </c>
      <c r="M239" s="114">
        <v>0</v>
      </c>
      <c r="N239" s="116">
        <v>0</v>
      </c>
    </row>
    <row r="240" spans="2:14" x14ac:dyDescent="0.3">
      <c r="B240" s="117">
        <v>230</v>
      </c>
      <c r="C240" s="114">
        <v>29</v>
      </c>
      <c r="D240" s="114" t="s">
        <v>215</v>
      </c>
      <c r="E240" s="160" t="s">
        <v>1264</v>
      </c>
      <c r="F240" s="115">
        <v>5.3865740740740742E-2</v>
      </c>
      <c r="G240" s="114" t="s">
        <v>1308</v>
      </c>
      <c r="H240" s="114">
        <v>44</v>
      </c>
      <c r="I240" s="122" t="s">
        <v>1385</v>
      </c>
      <c r="J240" s="114" t="s">
        <v>67</v>
      </c>
      <c r="K240" s="114" t="s">
        <v>1662</v>
      </c>
      <c r="L240" s="114" t="s">
        <v>716</v>
      </c>
      <c r="M240" s="114">
        <v>0</v>
      </c>
      <c r="N240" s="116">
        <v>-0.01</v>
      </c>
    </row>
    <row r="241" spans="2:14" x14ac:dyDescent="0.3">
      <c r="B241" s="117">
        <v>231</v>
      </c>
      <c r="C241" s="114">
        <v>29</v>
      </c>
      <c r="D241" s="114" t="s">
        <v>787</v>
      </c>
      <c r="E241" s="160" t="s">
        <v>1267</v>
      </c>
      <c r="F241" s="115">
        <v>6.5231481481481488E-2</v>
      </c>
      <c r="G241" s="114" t="s">
        <v>271</v>
      </c>
      <c r="H241" s="114">
        <v>71</v>
      </c>
      <c r="I241" s="122" t="s">
        <v>415</v>
      </c>
      <c r="J241" s="114" t="s">
        <v>67</v>
      </c>
      <c r="K241" s="114" t="s">
        <v>1663</v>
      </c>
      <c r="L241" s="114" t="s">
        <v>716</v>
      </c>
      <c r="M241" s="114">
        <v>0</v>
      </c>
      <c r="N241" s="116">
        <v>-0.01</v>
      </c>
    </row>
    <row r="242" spans="2:14" x14ac:dyDescent="0.3">
      <c r="B242" s="117">
        <v>232</v>
      </c>
      <c r="C242" s="114">
        <v>29</v>
      </c>
      <c r="D242" s="114" t="s">
        <v>1265</v>
      </c>
      <c r="E242" s="160" t="s">
        <v>1283</v>
      </c>
      <c r="F242" s="115">
        <v>5.7604166666666672E-2</v>
      </c>
      <c r="G242" s="114" t="s">
        <v>846</v>
      </c>
      <c r="H242" s="114">
        <v>50</v>
      </c>
      <c r="I242" s="122" t="s">
        <v>939</v>
      </c>
      <c r="J242" s="114" t="s">
        <v>4</v>
      </c>
      <c r="K242" s="114" t="s">
        <v>1664</v>
      </c>
      <c r="L242" s="114" t="s">
        <v>717</v>
      </c>
      <c r="M242" s="114">
        <v>-246</v>
      </c>
      <c r="N242" s="116" t="s">
        <v>1931</v>
      </c>
    </row>
    <row r="243" spans="2:14" x14ac:dyDescent="0.3">
      <c r="B243" s="117">
        <v>233</v>
      </c>
      <c r="C243" s="114">
        <v>30</v>
      </c>
      <c r="D243" s="114" t="s">
        <v>1279</v>
      </c>
      <c r="E243" s="160" t="s">
        <v>1265</v>
      </c>
      <c r="F243" s="115">
        <v>6.7951388888888895E-2</v>
      </c>
      <c r="G243" s="114" t="s">
        <v>304</v>
      </c>
      <c r="H243" s="114">
        <v>75</v>
      </c>
      <c r="I243" s="122" t="s">
        <v>385</v>
      </c>
      <c r="J243" s="114" t="s">
        <v>4</v>
      </c>
      <c r="K243" s="114" t="s">
        <v>1665</v>
      </c>
      <c r="L243" s="114" t="s">
        <v>717</v>
      </c>
      <c r="M243" s="114">
        <v>-318.3</v>
      </c>
      <c r="N243" s="116">
        <v>-246</v>
      </c>
    </row>
    <row r="244" spans="2:14" x14ac:dyDescent="0.3">
      <c r="B244" s="117">
        <v>234</v>
      </c>
      <c r="C244" s="114">
        <v>30</v>
      </c>
      <c r="D244" s="114" t="s">
        <v>1283</v>
      </c>
      <c r="E244" s="160" t="s">
        <v>787</v>
      </c>
      <c r="F244" s="115">
        <v>6.2928240740740743E-2</v>
      </c>
      <c r="G244" s="114" t="s">
        <v>1309</v>
      </c>
      <c r="H244" s="114">
        <v>73</v>
      </c>
      <c r="I244" s="122" t="s">
        <v>1386</v>
      </c>
      <c r="J244" s="114" t="s">
        <v>67</v>
      </c>
      <c r="K244" s="114" t="s">
        <v>1666</v>
      </c>
      <c r="L244" s="114" t="s">
        <v>716</v>
      </c>
      <c r="M244" s="114">
        <v>0</v>
      </c>
      <c r="N244" s="116">
        <v>0</v>
      </c>
    </row>
    <row r="245" spans="2:14" x14ac:dyDescent="0.3">
      <c r="B245" s="117">
        <v>235</v>
      </c>
      <c r="C245" s="114">
        <v>30</v>
      </c>
      <c r="D245" s="114" t="s">
        <v>1267</v>
      </c>
      <c r="E245" s="160" t="s">
        <v>215</v>
      </c>
      <c r="F245" s="115">
        <v>6.8414351851851851E-2</v>
      </c>
      <c r="G245" s="114" t="s">
        <v>1310</v>
      </c>
      <c r="H245" s="114">
        <v>70</v>
      </c>
      <c r="I245" s="122" t="s">
        <v>1387</v>
      </c>
      <c r="J245" s="114" t="s">
        <v>4</v>
      </c>
      <c r="K245" s="114" t="s">
        <v>1667</v>
      </c>
      <c r="L245" s="114" t="s">
        <v>717</v>
      </c>
      <c r="M245" s="114">
        <v>-64.849999999999994</v>
      </c>
      <c r="N245" s="116" t="s">
        <v>1211</v>
      </c>
    </row>
    <row r="246" spans="2:14" x14ac:dyDescent="0.3">
      <c r="B246" s="117">
        <v>236</v>
      </c>
      <c r="C246" s="114">
        <v>30</v>
      </c>
      <c r="D246" s="114" t="s">
        <v>1264</v>
      </c>
      <c r="E246" s="160" t="s">
        <v>1282</v>
      </c>
      <c r="F246" s="115">
        <v>6.7708333333333329E-2</v>
      </c>
      <c r="G246" s="114" t="s">
        <v>338</v>
      </c>
      <c r="H246" s="114">
        <v>76</v>
      </c>
      <c r="I246" s="122" t="s">
        <v>879</v>
      </c>
      <c r="J246" s="114" t="s">
        <v>67</v>
      </c>
      <c r="K246" s="114" t="s">
        <v>1668</v>
      </c>
      <c r="L246" s="114" t="s">
        <v>716</v>
      </c>
      <c r="M246" s="114">
        <v>0.01</v>
      </c>
      <c r="N246" s="116">
        <v>0</v>
      </c>
    </row>
    <row r="247" spans="2:14" x14ac:dyDescent="0.3">
      <c r="B247" s="117">
        <v>237</v>
      </c>
      <c r="C247" s="114">
        <v>30</v>
      </c>
      <c r="D247" s="114" t="s">
        <v>1270</v>
      </c>
      <c r="E247" s="160" t="s">
        <v>793</v>
      </c>
      <c r="F247" s="115">
        <v>5.3495370370370367E-2</v>
      </c>
      <c r="G247" s="114" t="s">
        <v>324</v>
      </c>
      <c r="H247" s="114">
        <v>59</v>
      </c>
      <c r="I247" s="122" t="s">
        <v>430</v>
      </c>
      <c r="J247" s="114" t="s">
        <v>67</v>
      </c>
      <c r="K247" s="114" t="s">
        <v>1669</v>
      </c>
      <c r="L247" s="114" t="s">
        <v>716</v>
      </c>
      <c r="M247" s="114">
        <v>0</v>
      </c>
      <c r="N247" s="116">
        <v>0</v>
      </c>
    </row>
    <row r="248" spans="2:14" x14ac:dyDescent="0.3">
      <c r="B248" s="117">
        <v>238</v>
      </c>
      <c r="C248" s="114">
        <v>30</v>
      </c>
      <c r="D248" s="114" t="s">
        <v>1266</v>
      </c>
      <c r="E248" s="160" t="s">
        <v>1281</v>
      </c>
      <c r="F248" s="115">
        <v>7.9374999999999987E-2</v>
      </c>
      <c r="G248" s="114" t="s">
        <v>274</v>
      </c>
      <c r="H248" s="114">
        <v>146</v>
      </c>
      <c r="I248" s="122" t="s">
        <v>378</v>
      </c>
      <c r="J248" s="114" t="s">
        <v>3</v>
      </c>
      <c r="K248" s="114" t="s">
        <v>1670</v>
      </c>
      <c r="L248" s="114" t="s">
        <v>717</v>
      </c>
      <c r="M248" s="114">
        <v>27.66</v>
      </c>
      <c r="N248" s="116">
        <v>13.43</v>
      </c>
    </row>
    <row r="249" spans="2:14" x14ac:dyDescent="0.3">
      <c r="B249" s="117">
        <v>239</v>
      </c>
      <c r="C249" s="114">
        <v>30</v>
      </c>
      <c r="D249" s="114" t="s">
        <v>1275</v>
      </c>
      <c r="E249" s="160" t="s">
        <v>1280</v>
      </c>
      <c r="F249" s="115">
        <v>6.5914351851851849E-2</v>
      </c>
      <c r="G249" s="114" t="s">
        <v>292</v>
      </c>
      <c r="H249" s="114">
        <v>71</v>
      </c>
      <c r="I249" s="122" t="s">
        <v>1388</v>
      </c>
      <c r="J249" s="114" t="s">
        <v>67</v>
      </c>
      <c r="K249" s="114" t="s">
        <v>1671</v>
      </c>
      <c r="L249" s="114" t="s">
        <v>718</v>
      </c>
      <c r="M249" s="114">
        <v>0</v>
      </c>
      <c r="N249" s="116">
        <v>0</v>
      </c>
    </row>
    <row r="250" spans="2:14" x14ac:dyDescent="0.3">
      <c r="B250" s="117">
        <v>240</v>
      </c>
      <c r="C250" s="114">
        <v>30</v>
      </c>
      <c r="D250" s="114" t="s">
        <v>1284</v>
      </c>
      <c r="E250" s="160" t="s">
        <v>217</v>
      </c>
      <c r="F250" s="115">
        <v>4.8645833333333333E-2</v>
      </c>
      <c r="G250" s="114" t="s">
        <v>298</v>
      </c>
      <c r="H250" s="114">
        <v>45</v>
      </c>
      <c r="I250" s="122" t="s">
        <v>1389</v>
      </c>
      <c r="J250" s="114" t="s">
        <v>3</v>
      </c>
      <c r="K250" s="114" t="s">
        <v>1672</v>
      </c>
      <c r="L250" s="114" t="s">
        <v>717</v>
      </c>
      <c r="M250" s="114">
        <v>59.67</v>
      </c>
      <c r="N250" s="116">
        <v>17.68</v>
      </c>
    </row>
    <row r="251" spans="2:14" x14ac:dyDescent="0.3">
      <c r="B251" s="117">
        <v>241</v>
      </c>
      <c r="C251" s="114">
        <v>31</v>
      </c>
      <c r="D251" s="114" t="s">
        <v>1284</v>
      </c>
      <c r="E251" s="160" t="s">
        <v>1279</v>
      </c>
      <c r="F251" s="115">
        <v>5.5196759259259265E-2</v>
      </c>
      <c r="G251" s="114" t="s">
        <v>802</v>
      </c>
      <c r="H251" s="114">
        <v>47</v>
      </c>
      <c r="I251" s="122" t="s">
        <v>1390</v>
      </c>
      <c r="J251" s="114" t="s">
        <v>3</v>
      </c>
      <c r="K251" s="114" t="s">
        <v>1673</v>
      </c>
      <c r="L251" s="114" t="s">
        <v>717</v>
      </c>
      <c r="M251" s="114">
        <v>23.02</v>
      </c>
      <c r="N251" s="116" t="s">
        <v>1932</v>
      </c>
    </row>
    <row r="252" spans="2:14" x14ac:dyDescent="0.3">
      <c r="B252" s="117">
        <v>242</v>
      </c>
      <c r="C252" s="114">
        <v>31</v>
      </c>
      <c r="D252" s="114" t="s">
        <v>1275</v>
      </c>
      <c r="E252" s="160" t="s">
        <v>217</v>
      </c>
      <c r="F252" s="115">
        <v>4.3611111111111107E-2</v>
      </c>
      <c r="G252" s="114" t="s">
        <v>264</v>
      </c>
      <c r="H252" s="114">
        <v>39</v>
      </c>
      <c r="I252" s="122" t="s">
        <v>416</v>
      </c>
      <c r="J252" s="114" t="s">
        <v>67</v>
      </c>
      <c r="K252" s="114" t="s">
        <v>1674</v>
      </c>
      <c r="L252" s="114" t="s">
        <v>715</v>
      </c>
      <c r="M252" s="114">
        <v>0</v>
      </c>
      <c r="N252" s="116">
        <v>0</v>
      </c>
    </row>
    <row r="253" spans="2:14" x14ac:dyDescent="0.3">
      <c r="B253" s="117">
        <v>243</v>
      </c>
      <c r="C253" s="114">
        <v>31</v>
      </c>
      <c r="D253" s="114" t="s">
        <v>1266</v>
      </c>
      <c r="E253" s="160" t="s">
        <v>1280</v>
      </c>
      <c r="F253" s="115">
        <v>6.8692129629629631E-2</v>
      </c>
      <c r="G253" s="114" t="s">
        <v>1311</v>
      </c>
      <c r="H253" s="114">
        <v>62</v>
      </c>
      <c r="I253" s="122" t="s">
        <v>1391</v>
      </c>
      <c r="J253" s="114" t="s">
        <v>3</v>
      </c>
      <c r="K253" s="114" t="s">
        <v>1675</v>
      </c>
      <c r="L253" s="114" t="s">
        <v>717</v>
      </c>
      <c r="M253" s="114" t="s">
        <v>724</v>
      </c>
      <c r="N253" s="116" t="s">
        <v>1933</v>
      </c>
    </row>
    <row r="254" spans="2:14" x14ac:dyDescent="0.3">
      <c r="B254" s="117">
        <v>244</v>
      </c>
      <c r="C254" s="114">
        <v>31</v>
      </c>
      <c r="D254" s="114" t="s">
        <v>1270</v>
      </c>
      <c r="E254" s="160" t="s">
        <v>1281</v>
      </c>
      <c r="F254" s="115">
        <v>5.1898148148148145E-2</v>
      </c>
      <c r="G254" s="114" t="s">
        <v>300</v>
      </c>
      <c r="H254" s="114">
        <v>45</v>
      </c>
      <c r="I254" s="122" t="s">
        <v>406</v>
      </c>
      <c r="J254" s="114" t="s">
        <v>67</v>
      </c>
      <c r="K254" s="114" t="s">
        <v>1676</v>
      </c>
      <c r="L254" s="114" t="s">
        <v>716</v>
      </c>
      <c r="M254" s="114">
        <v>0</v>
      </c>
      <c r="N254" s="116">
        <v>0.05</v>
      </c>
    </row>
    <row r="255" spans="2:14" x14ac:dyDescent="0.3">
      <c r="B255" s="117">
        <v>245</v>
      </c>
      <c r="C255" s="114">
        <v>31</v>
      </c>
      <c r="D255" s="114" t="s">
        <v>1264</v>
      </c>
      <c r="E255" s="160" t="s">
        <v>793</v>
      </c>
      <c r="F255" s="115">
        <v>5.2534722222222219E-2</v>
      </c>
      <c r="G255" s="114" t="s">
        <v>325</v>
      </c>
      <c r="H255" s="114">
        <v>53</v>
      </c>
      <c r="I255" s="122" t="s">
        <v>925</v>
      </c>
      <c r="J255" s="114" t="s">
        <v>67</v>
      </c>
      <c r="K255" s="114" t="s">
        <v>1677</v>
      </c>
      <c r="L255" s="114" t="s">
        <v>716</v>
      </c>
      <c r="M255" s="114">
        <v>0.01</v>
      </c>
      <c r="N255" s="116">
        <v>0</v>
      </c>
    </row>
    <row r="256" spans="2:14" x14ac:dyDescent="0.3">
      <c r="B256" s="117">
        <v>246</v>
      </c>
      <c r="C256" s="114">
        <v>31</v>
      </c>
      <c r="D256" s="114" t="s">
        <v>1267</v>
      </c>
      <c r="E256" s="160" t="s">
        <v>1282</v>
      </c>
      <c r="F256" s="115">
        <v>4.1423611111111112E-2</v>
      </c>
      <c r="G256" s="114" t="s">
        <v>1310</v>
      </c>
      <c r="H256" s="114">
        <v>34</v>
      </c>
      <c r="I256" s="122" t="s">
        <v>1387</v>
      </c>
      <c r="J256" s="114" t="s">
        <v>67</v>
      </c>
      <c r="K256" s="114" t="s">
        <v>1678</v>
      </c>
      <c r="L256" s="114" t="s">
        <v>715</v>
      </c>
      <c r="M256" s="114">
        <v>0.01</v>
      </c>
      <c r="N256" s="116">
        <v>0</v>
      </c>
    </row>
    <row r="257" spans="2:14" x14ac:dyDescent="0.3">
      <c r="B257" s="117">
        <v>247</v>
      </c>
      <c r="C257" s="114">
        <v>31</v>
      </c>
      <c r="D257" s="114" t="s">
        <v>1283</v>
      </c>
      <c r="E257" s="160" t="s">
        <v>215</v>
      </c>
      <c r="F257" s="115">
        <v>6.5601851851851856E-2</v>
      </c>
      <c r="G257" s="114" t="s">
        <v>352</v>
      </c>
      <c r="H257" s="114">
        <v>54</v>
      </c>
      <c r="I257" s="122" t="s">
        <v>456</v>
      </c>
      <c r="J257" s="114" t="s">
        <v>4</v>
      </c>
      <c r="K257" s="114" t="s">
        <v>1679</v>
      </c>
      <c r="L257" s="114" t="s">
        <v>717</v>
      </c>
      <c r="M257" s="114">
        <v>-318.98</v>
      </c>
      <c r="N257" s="116" t="s">
        <v>1226</v>
      </c>
    </row>
    <row r="258" spans="2:14" x14ac:dyDescent="0.3">
      <c r="B258" s="117">
        <v>248</v>
      </c>
      <c r="C258" s="114">
        <v>31</v>
      </c>
      <c r="D258" s="114" t="s">
        <v>1265</v>
      </c>
      <c r="E258" s="160" t="s">
        <v>787</v>
      </c>
      <c r="F258" s="115">
        <v>7.0821759259259265E-2</v>
      </c>
      <c r="G258" s="114" t="s">
        <v>1312</v>
      </c>
      <c r="H258" s="114">
        <v>96</v>
      </c>
      <c r="I258" s="122" t="s">
        <v>425</v>
      </c>
      <c r="J258" s="114" t="s">
        <v>67</v>
      </c>
      <c r="K258" s="114" t="s">
        <v>1680</v>
      </c>
      <c r="L258" s="114" t="s">
        <v>714</v>
      </c>
      <c r="M258" s="114">
        <v>0</v>
      </c>
      <c r="N258" s="116">
        <v>0</v>
      </c>
    </row>
    <row r="259" spans="2:14" x14ac:dyDescent="0.3">
      <c r="B259" s="117">
        <v>249</v>
      </c>
      <c r="C259" s="114">
        <v>32</v>
      </c>
      <c r="D259" s="114" t="s">
        <v>1279</v>
      </c>
      <c r="E259" s="160" t="s">
        <v>787</v>
      </c>
      <c r="F259" s="115">
        <v>5.932870370370371E-2</v>
      </c>
      <c r="G259" s="114" t="s">
        <v>1313</v>
      </c>
      <c r="H259" s="114">
        <v>54</v>
      </c>
      <c r="I259" s="122" t="s">
        <v>1392</v>
      </c>
      <c r="J259" s="114" t="s">
        <v>4</v>
      </c>
      <c r="K259" s="114" t="s">
        <v>1681</v>
      </c>
      <c r="L259" s="114" t="s">
        <v>717</v>
      </c>
      <c r="M259" s="114">
        <v>-34.64</v>
      </c>
      <c r="N259" s="116" t="s">
        <v>1934</v>
      </c>
    </row>
    <row r="260" spans="2:14" x14ac:dyDescent="0.3">
      <c r="B260" s="117">
        <v>250</v>
      </c>
      <c r="C260" s="114">
        <v>32</v>
      </c>
      <c r="D260" s="114" t="s">
        <v>215</v>
      </c>
      <c r="E260" s="160" t="s">
        <v>1265</v>
      </c>
      <c r="F260" s="115">
        <v>6.3090277777777773E-2</v>
      </c>
      <c r="G260" s="114" t="s">
        <v>827</v>
      </c>
      <c r="H260" s="114">
        <v>58</v>
      </c>
      <c r="I260" s="122" t="s">
        <v>916</v>
      </c>
      <c r="J260" s="114" t="s">
        <v>67</v>
      </c>
      <c r="K260" s="114" t="s">
        <v>1682</v>
      </c>
      <c r="L260" s="114" t="s">
        <v>716</v>
      </c>
      <c r="M260" s="114">
        <v>0</v>
      </c>
      <c r="N260" s="116">
        <v>0</v>
      </c>
    </row>
    <row r="261" spans="2:14" x14ac:dyDescent="0.3">
      <c r="B261" s="117">
        <v>251</v>
      </c>
      <c r="C261" s="114">
        <v>32</v>
      </c>
      <c r="D261" s="114" t="s">
        <v>1282</v>
      </c>
      <c r="E261" s="160" t="s">
        <v>1283</v>
      </c>
      <c r="F261" s="115">
        <v>4.7083333333333331E-2</v>
      </c>
      <c r="G261" s="114" t="s">
        <v>863</v>
      </c>
      <c r="H261" s="114">
        <v>44</v>
      </c>
      <c r="I261" s="122" t="s">
        <v>960</v>
      </c>
      <c r="J261" s="114" t="s">
        <v>67</v>
      </c>
      <c r="K261" s="114" t="s">
        <v>1683</v>
      </c>
      <c r="L261" s="114" t="s">
        <v>716</v>
      </c>
      <c r="M261" s="114">
        <v>0</v>
      </c>
      <c r="N261" s="116">
        <v>0</v>
      </c>
    </row>
    <row r="262" spans="2:14" x14ac:dyDescent="0.3">
      <c r="B262" s="117">
        <v>252</v>
      </c>
      <c r="C262" s="114">
        <v>32</v>
      </c>
      <c r="D262" s="114" t="s">
        <v>793</v>
      </c>
      <c r="E262" s="160" t="s">
        <v>1267</v>
      </c>
      <c r="F262" s="115">
        <v>5.9444444444444446E-2</v>
      </c>
      <c r="G262" s="114" t="s">
        <v>840</v>
      </c>
      <c r="H262" s="114">
        <v>54</v>
      </c>
      <c r="I262" s="122" t="s">
        <v>934</v>
      </c>
      <c r="J262" s="114" t="s">
        <v>3</v>
      </c>
      <c r="K262" s="114" t="s">
        <v>1684</v>
      </c>
      <c r="L262" s="114" t="s">
        <v>717</v>
      </c>
      <c r="M262" s="114" t="s">
        <v>730</v>
      </c>
      <c r="N262" s="116">
        <v>15.07</v>
      </c>
    </row>
    <row r="263" spans="2:14" x14ac:dyDescent="0.3">
      <c r="B263" s="117">
        <v>253</v>
      </c>
      <c r="C263" s="114">
        <v>32</v>
      </c>
      <c r="D263" s="114" t="s">
        <v>1281</v>
      </c>
      <c r="E263" s="160" t="s">
        <v>1264</v>
      </c>
      <c r="F263" s="115">
        <v>5.6157407407407406E-2</v>
      </c>
      <c r="G263" s="114" t="s">
        <v>1314</v>
      </c>
      <c r="H263" s="114">
        <v>51</v>
      </c>
      <c r="I263" s="122" t="s">
        <v>1393</v>
      </c>
      <c r="J263" s="114" t="s">
        <v>67</v>
      </c>
      <c r="K263" s="114" t="s">
        <v>1685</v>
      </c>
      <c r="L263" s="114" t="s">
        <v>718</v>
      </c>
      <c r="M263" s="114">
        <v>-0.05</v>
      </c>
      <c r="N263" s="116">
        <v>0</v>
      </c>
    </row>
    <row r="264" spans="2:14" x14ac:dyDescent="0.3">
      <c r="B264" s="117">
        <v>254</v>
      </c>
      <c r="C264" s="114">
        <v>32</v>
      </c>
      <c r="D264" s="114" t="s">
        <v>1280</v>
      </c>
      <c r="E264" s="160" t="s">
        <v>1270</v>
      </c>
      <c r="F264" s="115">
        <v>5.935185185185185E-2</v>
      </c>
      <c r="G264" s="114" t="s">
        <v>835</v>
      </c>
      <c r="H264" s="114">
        <v>50</v>
      </c>
      <c r="I264" s="122" t="s">
        <v>926</v>
      </c>
      <c r="J264" s="114" t="s">
        <v>67</v>
      </c>
      <c r="K264" s="114" t="s">
        <v>1686</v>
      </c>
      <c r="L264" s="114" t="s">
        <v>715</v>
      </c>
      <c r="M264" s="114">
        <v>0</v>
      </c>
      <c r="N264" s="116">
        <v>0</v>
      </c>
    </row>
    <row r="265" spans="2:14" x14ac:dyDescent="0.3">
      <c r="B265" s="117">
        <v>255</v>
      </c>
      <c r="C265" s="114">
        <v>32</v>
      </c>
      <c r="D265" s="114" t="s">
        <v>217</v>
      </c>
      <c r="E265" s="160" t="s">
        <v>1266</v>
      </c>
      <c r="F265" s="115">
        <v>5.136574074074074E-2</v>
      </c>
      <c r="G265" s="114" t="s">
        <v>283</v>
      </c>
      <c r="H265" s="114">
        <v>35</v>
      </c>
      <c r="I265" s="122" t="s">
        <v>386</v>
      </c>
      <c r="J265" s="114" t="s">
        <v>67</v>
      </c>
      <c r="K265" s="114" t="s">
        <v>1687</v>
      </c>
      <c r="L265" s="114" t="s">
        <v>716</v>
      </c>
      <c r="M265" s="114">
        <v>0</v>
      </c>
      <c r="N265" s="116">
        <v>0</v>
      </c>
    </row>
    <row r="266" spans="2:14" x14ac:dyDescent="0.3">
      <c r="B266" s="117">
        <v>256</v>
      </c>
      <c r="C266" s="114">
        <v>32</v>
      </c>
      <c r="D266" s="114" t="s">
        <v>1284</v>
      </c>
      <c r="E266" s="160" t="s">
        <v>1275</v>
      </c>
      <c r="F266" s="115">
        <v>7.0011574074074087E-2</v>
      </c>
      <c r="G266" s="114" t="s">
        <v>1315</v>
      </c>
      <c r="H266" s="114">
        <v>86</v>
      </c>
      <c r="I266" s="122" t="s">
        <v>1394</v>
      </c>
      <c r="J266" s="114" t="s">
        <v>67</v>
      </c>
      <c r="K266" s="114" t="s">
        <v>1688</v>
      </c>
      <c r="L266" s="114" t="s">
        <v>715</v>
      </c>
      <c r="M266" s="114">
        <v>0</v>
      </c>
      <c r="N266" s="116">
        <v>0</v>
      </c>
    </row>
    <row r="267" spans="2:14" x14ac:dyDescent="0.3">
      <c r="B267" s="117">
        <v>257</v>
      </c>
      <c r="C267" s="114">
        <v>33</v>
      </c>
      <c r="D267" s="114" t="s">
        <v>1275</v>
      </c>
      <c r="E267" s="160" t="s">
        <v>1279</v>
      </c>
      <c r="F267" s="115">
        <v>6.8194444444444446E-2</v>
      </c>
      <c r="G267" s="114" t="s">
        <v>266</v>
      </c>
      <c r="H267" s="114">
        <v>83</v>
      </c>
      <c r="I267" s="122" t="s">
        <v>370</v>
      </c>
      <c r="J267" s="114" t="s">
        <v>67</v>
      </c>
      <c r="K267" s="114" t="s">
        <v>1689</v>
      </c>
      <c r="L267" s="114" t="s">
        <v>716</v>
      </c>
      <c r="M267" s="114">
        <v>0</v>
      </c>
      <c r="N267" s="116">
        <v>0</v>
      </c>
    </row>
    <row r="268" spans="2:14" x14ac:dyDescent="0.3">
      <c r="B268" s="117">
        <v>258</v>
      </c>
      <c r="C268" s="114">
        <v>33</v>
      </c>
      <c r="D268" s="114" t="s">
        <v>1266</v>
      </c>
      <c r="E268" s="160" t="s">
        <v>1284</v>
      </c>
      <c r="F268" s="115">
        <v>5.6377314814814818E-2</v>
      </c>
      <c r="G268" s="114" t="s">
        <v>817</v>
      </c>
      <c r="H268" s="114">
        <v>47</v>
      </c>
      <c r="I268" s="122" t="s">
        <v>899</v>
      </c>
      <c r="J268" s="114" t="s">
        <v>67</v>
      </c>
      <c r="K268" s="114" t="s">
        <v>1690</v>
      </c>
      <c r="L268" s="114" t="s">
        <v>716</v>
      </c>
      <c r="M268" s="114">
        <v>0</v>
      </c>
      <c r="N268" s="116">
        <v>0</v>
      </c>
    </row>
    <row r="269" spans="2:14" x14ac:dyDescent="0.3">
      <c r="B269" s="117">
        <v>259</v>
      </c>
      <c r="C269" s="114">
        <v>33</v>
      </c>
      <c r="D269" s="114" t="s">
        <v>1270</v>
      </c>
      <c r="E269" s="160" t="s">
        <v>217</v>
      </c>
      <c r="F269" s="115">
        <v>6.9641203703703705E-2</v>
      </c>
      <c r="G269" s="114" t="s">
        <v>266</v>
      </c>
      <c r="H269" s="114">
        <v>92</v>
      </c>
      <c r="I269" s="122" t="s">
        <v>370</v>
      </c>
      <c r="J269" s="114" t="s">
        <v>3</v>
      </c>
      <c r="K269" s="114" t="s">
        <v>1691</v>
      </c>
      <c r="L269" s="114" t="s">
        <v>717</v>
      </c>
      <c r="M269" s="114" t="s">
        <v>1222</v>
      </c>
      <c r="N269" s="116">
        <v>11.5</v>
      </c>
    </row>
    <row r="270" spans="2:14" x14ac:dyDescent="0.3">
      <c r="B270" s="117">
        <v>260</v>
      </c>
      <c r="C270" s="114">
        <v>33</v>
      </c>
      <c r="D270" s="114" t="s">
        <v>1264</v>
      </c>
      <c r="E270" s="160" t="s">
        <v>1280</v>
      </c>
      <c r="F270" s="115">
        <v>4.5752314814814815E-2</v>
      </c>
      <c r="G270" s="114" t="s">
        <v>824</v>
      </c>
      <c r="H270" s="114">
        <v>35</v>
      </c>
      <c r="I270" s="122" t="s">
        <v>909</v>
      </c>
      <c r="J270" s="114" t="s">
        <v>67</v>
      </c>
      <c r="K270" s="114" t="s">
        <v>1692</v>
      </c>
      <c r="L270" s="114" t="s">
        <v>716</v>
      </c>
      <c r="M270" s="114">
        <v>0.01</v>
      </c>
      <c r="N270" s="116">
        <v>-0.05</v>
      </c>
    </row>
    <row r="271" spans="2:14" x14ac:dyDescent="0.3">
      <c r="B271" s="117">
        <v>261</v>
      </c>
      <c r="C271" s="114">
        <v>33</v>
      </c>
      <c r="D271" s="114" t="s">
        <v>1267</v>
      </c>
      <c r="E271" s="160" t="s">
        <v>1281</v>
      </c>
      <c r="F271" s="115">
        <v>6.621527777777779E-2</v>
      </c>
      <c r="G271" s="114" t="s">
        <v>846</v>
      </c>
      <c r="H271" s="114">
        <v>70</v>
      </c>
      <c r="I271" s="122" t="s">
        <v>939</v>
      </c>
      <c r="J271" s="114" t="s">
        <v>67</v>
      </c>
      <c r="K271" s="114" t="s">
        <v>1693</v>
      </c>
      <c r="L271" s="114" t="s">
        <v>716</v>
      </c>
      <c r="M271" s="114">
        <v>0.01</v>
      </c>
      <c r="N271" s="116">
        <v>0.05</v>
      </c>
    </row>
    <row r="272" spans="2:14" x14ac:dyDescent="0.3">
      <c r="B272" s="117">
        <v>262</v>
      </c>
      <c r="C272" s="114">
        <v>33</v>
      </c>
      <c r="D272" s="114" t="s">
        <v>1283</v>
      </c>
      <c r="E272" s="160" t="s">
        <v>793</v>
      </c>
      <c r="F272" s="115">
        <v>6.609953703703704E-2</v>
      </c>
      <c r="G272" s="114" t="s">
        <v>802</v>
      </c>
      <c r="H272" s="114">
        <v>70</v>
      </c>
      <c r="I272" s="122" t="s">
        <v>1390</v>
      </c>
      <c r="J272" s="114" t="s">
        <v>3</v>
      </c>
      <c r="K272" s="114" t="s">
        <v>1694</v>
      </c>
      <c r="L272" s="114" t="s">
        <v>717</v>
      </c>
      <c r="M272" s="114" t="s">
        <v>753</v>
      </c>
      <c r="N272" s="116" t="s">
        <v>1228</v>
      </c>
    </row>
    <row r="273" spans="2:14" x14ac:dyDescent="0.3">
      <c r="B273" s="117">
        <v>263</v>
      </c>
      <c r="C273" s="114">
        <v>33</v>
      </c>
      <c r="D273" s="114" t="s">
        <v>1265</v>
      </c>
      <c r="E273" s="160" t="s">
        <v>1282</v>
      </c>
      <c r="F273" s="115">
        <v>7.4780092592592592E-2</v>
      </c>
      <c r="G273" s="114" t="s">
        <v>338</v>
      </c>
      <c r="H273" s="114">
        <v>111</v>
      </c>
      <c r="I273" s="122" t="s">
        <v>443</v>
      </c>
      <c r="J273" s="114" t="s">
        <v>3</v>
      </c>
      <c r="K273" s="114" t="s">
        <v>1695</v>
      </c>
      <c r="L273" s="114" t="s">
        <v>717</v>
      </c>
      <c r="M273" s="114">
        <v>246</v>
      </c>
      <c r="N273" s="116">
        <v>298.83999999999997</v>
      </c>
    </row>
    <row r="274" spans="2:14" x14ac:dyDescent="0.3">
      <c r="B274" s="117">
        <v>264</v>
      </c>
      <c r="C274" s="114">
        <v>33</v>
      </c>
      <c r="D274" s="114" t="s">
        <v>787</v>
      </c>
      <c r="E274" s="160" t="s">
        <v>215</v>
      </c>
      <c r="F274" s="115">
        <v>4.1319444444444443E-2</v>
      </c>
      <c r="G274" s="114" t="s">
        <v>1316</v>
      </c>
      <c r="H274" s="114">
        <v>39</v>
      </c>
      <c r="I274" s="122" t="s">
        <v>395</v>
      </c>
      <c r="J274" s="114" t="s">
        <v>67</v>
      </c>
      <c r="K274" s="114" t="s">
        <v>1696</v>
      </c>
      <c r="L274" s="114" t="s">
        <v>715</v>
      </c>
      <c r="M274" s="114">
        <v>0</v>
      </c>
      <c r="N274" s="116">
        <v>0</v>
      </c>
    </row>
    <row r="275" spans="2:14" x14ac:dyDescent="0.3">
      <c r="B275" s="117">
        <v>265</v>
      </c>
      <c r="C275" s="114">
        <v>34</v>
      </c>
      <c r="D275" s="114" t="s">
        <v>1279</v>
      </c>
      <c r="E275" s="160" t="s">
        <v>215</v>
      </c>
      <c r="F275" s="115">
        <v>6.6944444444444445E-2</v>
      </c>
      <c r="G275" s="114" t="s">
        <v>1317</v>
      </c>
      <c r="H275" s="114">
        <v>58</v>
      </c>
      <c r="I275" s="122" t="s">
        <v>1395</v>
      </c>
      <c r="J275" s="114" t="s">
        <v>4</v>
      </c>
      <c r="K275" s="114" t="s">
        <v>1697</v>
      </c>
      <c r="L275" s="114" t="s">
        <v>717</v>
      </c>
      <c r="M275" s="114" t="s">
        <v>1919</v>
      </c>
      <c r="N275" s="116" t="s">
        <v>1935</v>
      </c>
    </row>
    <row r="276" spans="2:14" x14ac:dyDescent="0.3">
      <c r="B276" s="117">
        <v>266</v>
      </c>
      <c r="C276" s="114">
        <v>34</v>
      </c>
      <c r="D276" s="114" t="s">
        <v>1282</v>
      </c>
      <c r="E276" s="160" t="s">
        <v>787</v>
      </c>
      <c r="F276" s="115">
        <v>2.5486111111111112E-2</v>
      </c>
      <c r="G276" s="114" t="s">
        <v>323</v>
      </c>
      <c r="H276" s="114">
        <v>26</v>
      </c>
      <c r="I276" s="122" t="s">
        <v>1396</v>
      </c>
      <c r="J276" s="114" t="s">
        <v>67</v>
      </c>
      <c r="K276" s="114" t="s">
        <v>1698</v>
      </c>
      <c r="L276" s="114" t="s">
        <v>715</v>
      </c>
      <c r="M276" s="114">
        <v>0</v>
      </c>
      <c r="N276" s="116">
        <v>0</v>
      </c>
    </row>
    <row r="277" spans="2:14" x14ac:dyDescent="0.3">
      <c r="B277" s="117">
        <v>267</v>
      </c>
      <c r="C277" s="114">
        <v>34</v>
      </c>
      <c r="D277" s="114" t="s">
        <v>793</v>
      </c>
      <c r="E277" s="160" t="s">
        <v>1265</v>
      </c>
      <c r="F277" s="115">
        <v>6.128472222222222E-2</v>
      </c>
      <c r="G277" s="114" t="s">
        <v>1318</v>
      </c>
      <c r="H277" s="114">
        <v>73</v>
      </c>
      <c r="I277" s="122" t="s">
        <v>1397</v>
      </c>
      <c r="J277" s="114" t="s">
        <v>4</v>
      </c>
      <c r="K277" s="114" t="s">
        <v>1699</v>
      </c>
      <c r="L277" s="114" t="s">
        <v>717</v>
      </c>
      <c r="M277" s="114" t="s">
        <v>1920</v>
      </c>
      <c r="N277" s="116">
        <v>-246</v>
      </c>
    </row>
    <row r="278" spans="2:14" x14ac:dyDescent="0.3">
      <c r="B278" s="117">
        <v>268</v>
      </c>
      <c r="C278" s="114">
        <v>34</v>
      </c>
      <c r="D278" s="114" t="s">
        <v>1281</v>
      </c>
      <c r="E278" s="160" t="s">
        <v>1283</v>
      </c>
      <c r="F278" s="115">
        <v>8.1215277777777775E-2</v>
      </c>
      <c r="G278" s="114" t="s">
        <v>325</v>
      </c>
      <c r="H278" s="114">
        <v>172</v>
      </c>
      <c r="I278" s="122" t="s">
        <v>1398</v>
      </c>
      <c r="J278" s="114" t="s">
        <v>67</v>
      </c>
      <c r="K278" s="114" t="s">
        <v>1700</v>
      </c>
      <c r="L278" s="114" t="s">
        <v>716</v>
      </c>
      <c r="M278" s="114">
        <v>-0.05</v>
      </c>
      <c r="N278" s="116">
        <v>0</v>
      </c>
    </row>
    <row r="279" spans="2:14" x14ac:dyDescent="0.3">
      <c r="B279" s="117">
        <v>269</v>
      </c>
      <c r="C279" s="114">
        <v>34</v>
      </c>
      <c r="D279" s="114" t="s">
        <v>1280</v>
      </c>
      <c r="E279" s="160" t="s">
        <v>1267</v>
      </c>
      <c r="F279" s="115">
        <v>8.1076388888888892E-2</v>
      </c>
      <c r="G279" s="114" t="s">
        <v>835</v>
      </c>
      <c r="H279" s="114">
        <v>165</v>
      </c>
      <c r="I279" s="122" t="s">
        <v>926</v>
      </c>
      <c r="J279" s="114" t="s">
        <v>67</v>
      </c>
      <c r="K279" s="114" t="s">
        <v>1701</v>
      </c>
      <c r="L279" s="114" t="s">
        <v>718</v>
      </c>
      <c r="M279" s="114">
        <v>0</v>
      </c>
      <c r="N279" s="116">
        <v>0</v>
      </c>
    </row>
    <row r="280" spans="2:14" x14ac:dyDescent="0.3">
      <c r="B280" s="117">
        <v>270</v>
      </c>
      <c r="C280" s="114">
        <v>34</v>
      </c>
      <c r="D280" s="114" t="s">
        <v>217</v>
      </c>
      <c r="E280" s="160" t="s">
        <v>1264</v>
      </c>
      <c r="F280" s="115">
        <v>4.6585648148148147E-2</v>
      </c>
      <c r="G280" s="114" t="s">
        <v>859</v>
      </c>
      <c r="H280" s="114">
        <v>45</v>
      </c>
      <c r="I280" s="122" t="s">
        <v>1399</v>
      </c>
      <c r="J280" s="114" t="s">
        <v>67</v>
      </c>
      <c r="K280" s="114" t="s">
        <v>1702</v>
      </c>
      <c r="L280" s="114" t="s">
        <v>716</v>
      </c>
      <c r="M280" s="114">
        <v>0</v>
      </c>
      <c r="N280" s="116">
        <v>0</v>
      </c>
    </row>
    <row r="281" spans="2:14" x14ac:dyDescent="0.3">
      <c r="B281" s="117">
        <v>271</v>
      </c>
      <c r="C281" s="114">
        <v>34</v>
      </c>
      <c r="D281" s="114" t="s">
        <v>1284</v>
      </c>
      <c r="E281" s="160" t="s">
        <v>1270</v>
      </c>
      <c r="F281" s="115">
        <v>5.9247685185185188E-2</v>
      </c>
      <c r="G281" s="114" t="s">
        <v>1291</v>
      </c>
      <c r="H281" s="114">
        <v>56</v>
      </c>
      <c r="I281" s="122" t="s">
        <v>1355</v>
      </c>
      <c r="J281" s="114" t="s">
        <v>67</v>
      </c>
      <c r="K281" s="114" t="s">
        <v>1703</v>
      </c>
      <c r="L281" s="114" t="s">
        <v>718</v>
      </c>
      <c r="M281" s="114">
        <v>-0.01</v>
      </c>
      <c r="N281" s="116">
        <v>0</v>
      </c>
    </row>
    <row r="282" spans="2:14" x14ac:dyDescent="0.3">
      <c r="B282" s="117">
        <v>272</v>
      </c>
      <c r="C282" s="114">
        <v>34</v>
      </c>
      <c r="D282" s="114" t="s">
        <v>1275</v>
      </c>
      <c r="E282" s="160" t="s">
        <v>1266</v>
      </c>
      <c r="F282" s="115">
        <v>6.1168981481481477E-2</v>
      </c>
      <c r="G282" s="114" t="s">
        <v>1291</v>
      </c>
      <c r="H282" s="114">
        <v>59</v>
      </c>
      <c r="I282" s="122" t="s">
        <v>1355</v>
      </c>
      <c r="J282" s="114" t="s">
        <v>67</v>
      </c>
      <c r="K282" s="114" t="s">
        <v>1704</v>
      </c>
      <c r="L282" s="114" t="s">
        <v>716</v>
      </c>
      <c r="M282" s="114">
        <v>0</v>
      </c>
      <c r="N282" s="116">
        <v>0</v>
      </c>
    </row>
    <row r="283" spans="2:14" x14ac:dyDescent="0.3">
      <c r="B283" s="117">
        <v>273</v>
      </c>
      <c r="C283" s="114">
        <v>35</v>
      </c>
      <c r="D283" s="114" t="s">
        <v>1266</v>
      </c>
      <c r="E283" s="160" t="s">
        <v>1279</v>
      </c>
      <c r="F283" s="115">
        <v>7.2870370370370363E-2</v>
      </c>
      <c r="G283" s="114" t="s">
        <v>1319</v>
      </c>
      <c r="H283" s="114">
        <v>96</v>
      </c>
      <c r="I283" s="122" t="s">
        <v>1400</v>
      </c>
      <c r="J283" s="114" t="s">
        <v>3</v>
      </c>
      <c r="K283" s="114" t="s">
        <v>1705</v>
      </c>
      <c r="L283" s="114" t="s">
        <v>717</v>
      </c>
      <c r="M283" s="114">
        <v>260.87</v>
      </c>
      <c r="N283" s="116">
        <v>318.47000000000003</v>
      </c>
    </row>
    <row r="284" spans="2:14" x14ac:dyDescent="0.3">
      <c r="B284" s="117">
        <v>274</v>
      </c>
      <c r="C284" s="114">
        <v>35</v>
      </c>
      <c r="D284" s="114" t="s">
        <v>1270</v>
      </c>
      <c r="E284" s="160" t="s">
        <v>1275</v>
      </c>
      <c r="F284" s="115">
        <v>4.2106481481481488E-2</v>
      </c>
      <c r="G284" s="114" t="s">
        <v>275</v>
      </c>
      <c r="H284" s="114">
        <v>38</v>
      </c>
      <c r="I284" s="122" t="s">
        <v>395</v>
      </c>
      <c r="J284" s="114" t="s">
        <v>67</v>
      </c>
      <c r="K284" s="114" t="s">
        <v>1706</v>
      </c>
      <c r="L284" s="114" t="s">
        <v>715</v>
      </c>
      <c r="M284" s="114">
        <v>0</v>
      </c>
      <c r="N284" s="116">
        <v>0</v>
      </c>
    </row>
    <row r="285" spans="2:14" x14ac:dyDescent="0.3">
      <c r="B285" s="117">
        <v>275</v>
      </c>
      <c r="C285" s="114">
        <v>35</v>
      </c>
      <c r="D285" s="114" t="s">
        <v>1264</v>
      </c>
      <c r="E285" s="160" t="s">
        <v>1284</v>
      </c>
      <c r="F285" s="115">
        <v>5.4050925925925926E-2</v>
      </c>
      <c r="G285" s="114" t="s">
        <v>1320</v>
      </c>
      <c r="H285" s="114">
        <v>44</v>
      </c>
      <c r="I285" s="122" t="s">
        <v>1401</v>
      </c>
      <c r="J285" s="114" t="s">
        <v>67</v>
      </c>
      <c r="K285" s="114" t="s">
        <v>1707</v>
      </c>
      <c r="L285" s="114" t="s">
        <v>716</v>
      </c>
      <c r="M285" s="114">
        <v>0</v>
      </c>
      <c r="N285" s="116">
        <v>-0.01</v>
      </c>
    </row>
    <row r="286" spans="2:14" x14ac:dyDescent="0.3">
      <c r="B286" s="117">
        <v>276</v>
      </c>
      <c r="C286" s="114">
        <v>35</v>
      </c>
      <c r="D286" s="114" t="s">
        <v>1267</v>
      </c>
      <c r="E286" s="160" t="s">
        <v>217</v>
      </c>
      <c r="F286" s="115">
        <v>6.1030092592592594E-2</v>
      </c>
      <c r="G286" s="114" t="s">
        <v>324</v>
      </c>
      <c r="H286" s="114">
        <v>60</v>
      </c>
      <c r="I286" s="122" t="s">
        <v>467</v>
      </c>
      <c r="J286" s="114" t="s">
        <v>4</v>
      </c>
      <c r="K286" s="114" t="s">
        <v>1708</v>
      </c>
      <c r="L286" s="114" t="s">
        <v>717</v>
      </c>
      <c r="M286" s="114">
        <v>-70.17</v>
      </c>
      <c r="N286" s="116" t="s">
        <v>779</v>
      </c>
    </row>
    <row r="287" spans="2:14" x14ac:dyDescent="0.3">
      <c r="B287" s="117">
        <v>277</v>
      </c>
      <c r="C287" s="114">
        <v>35</v>
      </c>
      <c r="D287" s="114" t="s">
        <v>1283</v>
      </c>
      <c r="E287" s="160" t="s">
        <v>1280</v>
      </c>
      <c r="F287" s="115">
        <v>6.6030092592592585E-2</v>
      </c>
      <c r="G287" s="114" t="s">
        <v>815</v>
      </c>
      <c r="H287" s="114">
        <v>57</v>
      </c>
      <c r="I287" s="122" t="s">
        <v>1381</v>
      </c>
      <c r="J287" s="114" t="s">
        <v>3</v>
      </c>
      <c r="K287" s="114" t="s">
        <v>1709</v>
      </c>
      <c r="L287" s="114" t="s">
        <v>717</v>
      </c>
      <c r="M287" s="114">
        <v>318.29000000000002</v>
      </c>
      <c r="N287" s="116">
        <v>988.34</v>
      </c>
    </row>
    <row r="288" spans="2:14" x14ac:dyDescent="0.3">
      <c r="B288" s="117">
        <v>278</v>
      </c>
      <c r="C288" s="114">
        <v>35</v>
      </c>
      <c r="D288" s="114" t="s">
        <v>1265</v>
      </c>
      <c r="E288" s="160" t="s">
        <v>1281</v>
      </c>
      <c r="F288" s="115">
        <v>4.9340277777777775E-2</v>
      </c>
      <c r="G288" s="114" t="s">
        <v>1305</v>
      </c>
      <c r="H288" s="114">
        <v>43</v>
      </c>
      <c r="I288" s="122" t="s">
        <v>1402</v>
      </c>
      <c r="J288" s="114" t="s">
        <v>67</v>
      </c>
      <c r="K288" s="114" t="s">
        <v>1710</v>
      </c>
      <c r="L288" s="114" t="s">
        <v>715</v>
      </c>
      <c r="M288" s="114">
        <v>0</v>
      </c>
      <c r="N288" s="116">
        <v>0.05</v>
      </c>
    </row>
    <row r="289" spans="2:14" x14ac:dyDescent="0.3">
      <c r="B289" s="117">
        <v>279</v>
      </c>
      <c r="C289" s="114">
        <v>35</v>
      </c>
      <c r="D289" s="114" t="s">
        <v>787</v>
      </c>
      <c r="E289" s="160" t="s">
        <v>793</v>
      </c>
      <c r="F289" s="115">
        <v>6.3576388888888891E-2</v>
      </c>
      <c r="G289" s="114" t="s">
        <v>361</v>
      </c>
      <c r="H289" s="114">
        <v>70</v>
      </c>
      <c r="I289" s="122" t="s">
        <v>468</v>
      </c>
      <c r="J289" s="114" t="s">
        <v>3</v>
      </c>
      <c r="K289" s="114" t="s">
        <v>1711</v>
      </c>
      <c r="L289" s="114" t="s">
        <v>717</v>
      </c>
      <c r="M289" s="114" t="s">
        <v>1921</v>
      </c>
      <c r="N289" s="116">
        <v>168.74</v>
      </c>
    </row>
    <row r="290" spans="2:14" x14ac:dyDescent="0.3">
      <c r="B290" s="117">
        <v>280</v>
      </c>
      <c r="C290" s="114">
        <v>35</v>
      </c>
      <c r="D290" s="114" t="s">
        <v>215</v>
      </c>
      <c r="E290" s="160" t="s">
        <v>1282</v>
      </c>
      <c r="F290" s="115">
        <v>6.626157407407407E-2</v>
      </c>
      <c r="G290" s="114" t="s">
        <v>1294</v>
      </c>
      <c r="H290" s="114">
        <v>59</v>
      </c>
      <c r="I290" s="122" t="s">
        <v>1360</v>
      </c>
      <c r="J290" s="114" t="s">
        <v>67</v>
      </c>
      <c r="K290" s="114" t="s">
        <v>1712</v>
      </c>
      <c r="L290" s="114" t="s">
        <v>716</v>
      </c>
      <c r="M290" s="114">
        <v>0</v>
      </c>
      <c r="N290" s="116">
        <v>0</v>
      </c>
    </row>
    <row r="291" spans="2:14" x14ac:dyDescent="0.3">
      <c r="B291" s="117">
        <v>281</v>
      </c>
      <c r="C291" s="114">
        <v>36</v>
      </c>
      <c r="D291" s="114" t="s">
        <v>1279</v>
      </c>
      <c r="E291" s="160" t="s">
        <v>1282</v>
      </c>
      <c r="F291" s="115">
        <v>6.0034722222222225E-2</v>
      </c>
      <c r="G291" s="114" t="s">
        <v>1292</v>
      </c>
      <c r="H291" s="114">
        <v>53</v>
      </c>
      <c r="I291" s="122" t="s">
        <v>1357</v>
      </c>
      <c r="J291" s="114" t="s">
        <v>4</v>
      </c>
      <c r="K291" s="114" t="s">
        <v>1713</v>
      </c>
      <c r="L291" s="114" t="s">
        <v>717</v>
      </c>
      <c r="M291" s="114">
        <v>-54.2</v>
      </c>
      <c r="N291" s="116">
        <v>-18.8</v>
      </c>
    </row>
    <row r="292" spans="2:14" x14ac:dyDescent="0.3">
      <c r="B292" s="117">
        <v>282</v>
      </c>
      <c r="C292" s="114">
        <v>36</v>
      </c>
      <c r="D292" s="114" t="s">
        <v>793</v>
      </c>
      <c r="E292" s="160" t="s">
        <v>215</v>
      </c>
      <c r="F292" s="115">
        <v>6.8854166666666661E-2</v>
      </c>
      <c r="G292" s="114" t="s">
        <v>338</v>
      </c>
      <c r="H292" s="114">
        <v>90</v>
      </c>
      <c r="I292" s="122" t="s">
        <v>443</v>
      </c>
      <c r="J292" s="114" t="s">
        <v>3</v>
      </c>
      <c r="K292" s="114" t="s">
        <v>1714</v>
      </c>
      <c r="L292" s="114" t="s">
        <v>717</v>
      </c>
      <c r="M292" s="114">
        <v>988.61</v>
      </c>
      <c r="N292" s="116" t="s">
        <v>1936</v>
      </c>
    </row>
    <row r="293" spans="2:14" x14ac:dyDescent="0.3">
      <c r="B293" s="117">
        <v>283</v>
      </c>
      <c r="C293" s="114">
        <v>36</v>
      </c>
      <c r="D293" s="114" t="s">
        <v>1281</v>
      </c>
      <c r="E293" s="160" t="s">
        <v>787</v>
      </c>
      <c r="F293" s="115">
        <v>3.5879629629629629E-2</v>
      </c>
      <c r="G293" s="114" t="s">
        <v>863</v>
      </c>
      <c r="H293" s="114">
        <v>34</v>
      </c>
      <c r="I293" s="122" t="s">
        <v>1403</v>
      </c>
      <c r="J293" s="114" t="s">
        <v>67</v>
      </c>
      <c r="K293" s="114" t="s">
        <v>1715</v>
      </c>
      <c r="L293" s="114" t="s">
        <v>715</v>
      </c>
      <c r="M293" s="114">
        <v>-0.05</v>
      </c>
      <c r="N293" s="116">
        <v>0</v>
      </c>
    </row>
    <row r="294" spans="2:14" x14ac:dyDescent="0.3">
      <c r="B294" s="117">
        <v>284</v>
      </c>
      <c r="C294" s="114">
        <v>36</v>
      </c>
      <c r="D294" s="114" t="s">
        <v>1280</v>
      </c>
      <c r="E294" s="160" t="s">
        <v>1265</v>
      </c>
      <c r="F294" s="115">
        <v>7.6446759259259256E-2</v>
      </c>
      <c r="G294" s="114" t="s">
        <v>1316</v>
      </c>
      <c r="H294" s="114">
        <v>128</v>
      </c>
      <c r="I294" s="122" t="s">
        <v>395</v>
      </c>
      <c r="J294" s="114" t="s">
        <v>3</v>
      </c>
      <c r="K294" s="114" t="s">
        <v>1716</v>
      </c>
      <c r="L294" s="114" t="s">
        <v>717</v>
      </c>
      <c r="M294" s="114">
        <v>988.69</v>
      </c>
      <c r="N294" s="116">
        <v>246</v>
      </c>
    </row>
    <row r="295" spans="2:14" x14ac:dyDescent="0.3">
      <c r="B295" s="117">
        <v>285</v>
      </c>
      <c r="C295" s="114">
        <v>36</v>
      </c>
      <c r="D295" s="114" t="s">
        <v>217</v>
      </c>
      <c r="E295" s="160" t="s">
        <v>1283</v>
      </c>
      <c r="F295" s="115">
        <v>4.8634259259259259E-2</v>
      </c>
      <c r="G295" s="114" t="s">
        <v>263</v>
      </c>
      <c r="H295" s="114">
        <v>39</v>
      </c>
      <c r="I295" s="122" t="s">
        <v>418</v>
      </c>
      <c r="J295" s="114" t="s">
        <v>3</v>
      </c>
      <c r="K295" s="114" t="s">
        <v>1717</v>
      </c>
      <c r="L295" s="114" t="s">
        <v>717</v>
      </c>
      <c r="M295" s="114">
        <v>17.66</v>
      </c>
      <c r="N295" s="116">
        <v>50.86</v>
      </c>
    </row>
    <row r="296" spans="2:14" x14ac:dyDescent="0.3">
      <c r="B296" s="117">
        <v>286</v>
      </c>
      <c r="C296" s="114">
        <v>36</v>
      </c>
      <c r="D296" s="114" t="s">
        <v>1284</v>
      </c>
      <c r="E296" s="160" t="s">
        <v>1267</v>
      </c>
      <c r="F296" s="115">
        <v>7.2222222222222229E-2</v>
      </c>
      <c r="G296" s="114" t="s">
        <v>1321</v>
      </c>
      <c r="H296" s="114">
        <v>93</v>
      </c>
      <c r="I296" s="122" t="s">
        <v>1404</v>
      </c>
      <c r="J296" s="114" t="s">
        <v>3</v>
      </c>
      <c r="K296" s="114" t="s">
        <v>1718</v>
      </c>
      <c r="L296" s="114" t="s">
        <v>717</v>
      </c>
      <c r="M296" s="114">
        <v>250</v>
      </c>
      <c r="N296" s="116">
        <v>76.239999999999995</v>
      </c>
    </row>
    <row r="297" spans="2:14" x14ac:dyDescent="0.3">
      <c r="B297" s="117">
        <v>287</v>
      </c>
      <c r="C297" s="114">
        <v>36</v>
      </c>
      <c r="D297" s="114" t="s">
        <v>1275</v>
      </c>
      <c r="E297" s="160" t="s">
        <v>1264</v>
      </c>
      <c r="F297" s="115">
        <v>5.6724537037037039E-2</v>
      </c>
      <c r="G297" s="114" t="s">
        <v>1301</v>
      </c>
      <c r="H297" s="114">
        <v>50</v>
      </c>
      <c r="I297" s="122" t="s">
        <v>1370</v>
      </c>
      <c r="J297" s="114" t="s">
        <v>67</v>
      </c>
      <c r="K297" s="114" t="s">
        <v>1719</v>
      </c>
      <c r="L297" s="114" t="s">
        <v>716</v>
      </c>
      <c r="M297" s="114">
        <v>0</v>
      </c>
      <c r="N297" s="116">
        <v>-0.01</v>
      </c>
    </row>
    <row r="298" spans="2:14" x14ac:dyDescent="0.3">
      <c r="B298" s="117">
        <v>288</v>
      </c>
      <c r="C298" s="114">
        <v>36</v>
      </c>
      <c r="D298" s="114" t="s">
        <v>1266</v>
      </c>
      <c r="E298" s="160" t="s">
        <v>1270</v>
      </c>
      <c r="F298" s="115">
        <v>5.8483796296296298E-2</v>
      </c>
      <c r="G298" s="114" t="s">
        <v>1322</v>
      </c>
      <c r="H298" s="114">
        <v>48</v>
      </c>
      <c r="I298" s="122" t="s">
        <v>1405</v>
      </c>
      <c r="J298" s="114" t="s">
        <v>67</v>
      </c>
      <c r="K298" s="114" t="s">
        <v>1720</v>
      </c>
      <c r="L298" s="114" t="s">
        <v>716</v>
      </c>
      <c r="M298" s="114">
        <v>0</v>
      </c>
      <c r="N298" s="116">
        <v>0</v>
      </c>
    </row>
    <row r="299" spans="2:14" x14ac:dyDescent="0.3">
      <c r="B299" s="117">
        <v>289</v>
      </c>
      <c r="C299" s="114">
        <v>37</v>
      </c>
      <c r="D299" s="114" t="s">
        <v>1270</v>
      </c>
      <c r="E299" s="160" t="s">
        <v>1279</v>
      </c>
      <c r="F299" s="115">
        <v>5.6006944444444449E-2</v>
      </c>
      <c r="G299" s="114" t="s">
        <v>798</v>
      </c>
      <c r="H299" s="114">
        <v>63</v>
      </c>
      <c r="I299" s="122" t="s">
        <v>1406</v>
      </c>
      <c r="J299" s="114" t="s">
        <v>67</v>
      </c>
      <c r="K299" s="114" t="s">
        <v>1721</v>
      </c>
      <c r="L299" s="114" t="s">
        <v>716</v>
      </c>
      <c r="M299" s="114">
        <v>0</v>
      </c>
      <c r="N299" s="116">
        <v>0</v>
      </c>
    </row>
    <row r="300" spans="2:14" x14ac:dyDescent="0.3">
      <c r="B300" s="117">
        <v>290</v>
      </c>
      <c r="C300" s="114">
        <v>37</v>
      </c>
      <c r="D300" s="114" t="s">
        <v>1264</v>
      </c>
      <c r="E300" s="160" t="s">
        <v>1266</v>
      </c>
      <c r="F300" s="115">
        <v>5.1192129629629629E-2</v>
      </c>
      <c r="G300" s="114" t="s">
        <v>331</v>
      </c>
      <c r="H300" s="114">
        <v>37</v>
      </c>
      <c r="I300" s="122" t="s">
        <v>1345</v>
      </c>
      <c r="J300" s="114" t="s">
        <v>67</v>
      </c>
      <c r="K300" s="114" t="s">
        <v>1722</v>
      </c>
      <c r="L300" s="114" t="s">
        <v>715</v>
      </c>
      <c r="M300" s="114">
        <v>0.01</v>
      </c>
      <c r="N300" s="116">
        <v>0</v>
      </c>
    </row>
    <row r="301" spans="2:14" x14ac:dyDescent="0.3">
      <c r="B301" s="117">
        <v>291</v>
      </c>
      <c r="C301" s="114">
        <v>37</v>
      </c>
      <c r="D301" s="114" t="s">
        <v>1267</v>
      </c>
      <c r="E301" s="160" t="s">
        <v>1275</v>
      </c>
      <c r="F301" s="115">
        <v>6.6064814814814812E-2</v>
      </c>
      <c r="G301" s="114" t="s">
        <v>333</v>
      </c>
      <c r="H301" s="114">
        <v>93</v>
      </c>
      <c r="I301" s="122" t="s">
        <v>439</v>
      </c>
      <c r="J301" s="114" t="s">
        <v>67</v>
      </c>
      <c r="K301" s="114" t="s">
        <v>1723</v>
      </c>
      <c r="L301" s="114" t="s">
        <v>715</v>
      </c>
      <c r="M301" s="114">
        <v>0.01</v>
      </c>
      <c r="N301" s="116">
        <v>0</v>
      </c>
    </row>
    <row r="302" spans="2:14" x14ac:dyDescent="0.3">
      <c r="B302" s="117">
        <v>292</v>
      </c>
      <c r="C302" s="114">
        <v>37</v>
      </c>
      <c r="D302" s="114" t="s">
        <v>1283</v>
      </c>
      <c r="E302" s="160" t="s">
        <v>1284</v>
      </c>
      <c r="F302" s="115">
        <v>4.9421296296296297E-2</v>
      </c>
      <c r="G302" s="114" t="s">
        <v>1323</v>
      </c>
      <c r="H302" s="114">
        <v>49</v>
      </c>
      <c r="I302" s="122" t="s">
        <v>1407</v>
      </c>
      <c r="J302" s="114" t="s">
        <v>67</v>
      </c>
      <c r="K302" s="114" t="s">
        <v>1724</v>
      </c>
      <c r="L302" s="114" t="s">
        <v>716</v>
      </c>
      <c r="M302" s="114">
        <v>0</v>
      </c>
      <c r="N302" s="116">
        <v>0</v>
      </c>
    </row>
    <row r="303" spans="2:14" x14ac:dyDescent="0.3">
      <c r="B303" s="117">
        <v>293</v>
      </c>
      <c r="C303" s="114">
        <v>37</v>
      </c>
      <c r="D303" s="114" t="s">
        <v>1265</v>
      </c>
      <c r="E303" s="160" t="s">
        <v>217</v>
      </c>
      <c r="F303" s="115">
        <v>6.8692129629629631E-2</v>
      </c>
      <c r="G303" s="114" t="s">
        <v>283</v>
      </c>
      <c r="H303" s="114">
        <v>104</v>
      </c>
      <c r="I303" s="122" t="s">
        <v>386</v>
      </c>
      <c r="J303" s="114" t="s">
        <v>67</v>
      </c>
      <c r="K303" s="114" t="s">
        <v>1725</v>
      </c>
      <c r="L303" s="114" t="s">
        <v>716</v>
      </c>
      <c r="M303" s="114">
        <v>0</v>
      </c>
      <c r="N303" s="116">
        <v>0</v>
      </c>
    </row>
    <row r="304" spans="2:14" x14ac:dyDescent="0.3">
      <c r="B304" s="117">
        <v>294</v>
      </c>
      <c r="C304" s="114">
        <v>37</v>
      </c>
      <c r="D304" s="114" t="s">
        <v>787</v>
      </c>
      <c r="E304" s="160" t="s">
        <v>1280</v>
      </c>
      <c r="F304" s="115">
        <v>7.2951388888888885E-2</v>
      </c>
      <c r="G304" s="114" t="s">
        <v>827</v>
      </c>
      <c r="H304" s="114">
        <v>101</v>
      </c>
      <c r="I304" s="122" t="s">
        <v>916</v>
      </c>
      <c r="J304" s="114" t="s">
        <v>3</v>
      </c>
      <c r="K304" s="114" t="s">
        <v>1726</v>
      </c>
      <c r="L304" s="114" t="s">
        <v>717</v>
      </c>
      <c r="M304" s="114" t="s">
        <v>733</v>
      </c>
      <c r="N304" s="116" t="s">
        <v>1937</v>
      </c>
    </row>
    <row r="305" spans="2:14" x14ac:dyDescent="0.3">
      <c r="B305" s="117">
        <v>295</v>
      </c>
      <c r="C305" s="114">
        <v>37</v>
      </c>
      <c r="D305" s="114" t="s">
        <v>215</v>
      </c>
      <c r="E305" s="160" t="s">
        <v>1281</v>
      </c>
      <c r="F305" s="115">
        <v>6.6689814814814813E-2</v>
      </c>
      <c r="G305" s="114" t="s">
        <v>305</v>
      </c>
      <c r="H305" s="114">
        <v>64</v>
      </c>
      <c r="I305" s="122" t="s">
        <v>408</v>
      </c>
      <c r="J305" s="114" t="s">
        <v>67</v>
      </c>
      <c r="K305" s="114" t="s">
        <v>1727</v>
      </c>
      <c r="L305" s="114" t="s">
        <v>716</v>
      </c>
      <c r="M305" s="114">
        <v>0</v>
      </c>
      <c r="N305" s="116">
        <v>0.05</v>
      </c>
    </row>
    <row r="306" spans="2:14" x14ac:dyDescent="0.3">
      <c r="B306" s="117">
        <v>296</v>
      </c>
      <c r="C306" s="114">
        <v>37</v>
      </c>
      <c r="D306" s="114" t="s">
        <v>1282</v>
      </c>
      <c r="E306" s="160" t="s">
        <v>793</v>
      </c>
      <c r="F306" s="115">
        <v>6.7303240740740733E-2</v>
      </c>
      <c r="G306" s="114" t="s">
        <v>335</v>
      </c>
      <c r="H306" s="114">
        <v>89</v>
      </c>
      <c r="I306" s="122" t="s">
        <v>391</v>
      </c>
      <c r="J306" s="114" t="s">
        <v>67</v>
      </c>
      <c r="K306" s="114" t="s">
        <v>1728</v>
      </c>
      <c r="L306" s="114" t="s">
        <v>716</v>
      </c>
      <c r="M306" s="114">
        <v>0</v>
      </c>
      <c r="N306" s="116">
        <v>0</v>
      </c>
    </row>
    <row r="307" spans="2:14" x14ac:dyDescent="0.3">
      <c r="B307" s="117">
        <v>297</v>
      </c>
      <c r="C307" s="114">
        <v>38</v>
      </c>
      <c r="D307" s="114" t="s">
        <v>1279</v>
      </c>
      <c r="E307" s="160" t="s">
        <v>793</v>
      </c>
      <c r="F307" s="115">
        <v>2.8969907407407406E-2</v>
      </c>
      <c r="G307" s="114" t="s">
        <v>1324</v>
      </c>
      <c r="H307" s="114">
        <v>31</v>
      </c>
      <c r="I307" s="122" t="s">
        <v>1408</v>
      </c>
      <c r="J307" s="114" t="s">
        <v>67</v>
      </c>
      <c r="K307" s="114" t="s">
        <v>1729</v>
      </c>
      <c r="L307" s="114" t="s">
        <v>715</v>
      </c>
      <c r="M307" s="114">
        <v>0</v>
      </c>
      <c r="N307" s="116">
        <v>0</v>
      </c>
    </row>
    <row r="308" spans="2:14" x14ac:dyDescent="0.3">
      <c r="B308" s="117">
        <v>298</v>
      </c>
      <c r="C308" s="114">
        <v>38</v>
      </c>
      <c r="D308" s="114" t="s">
        <v>1281</v>
      </c>
      <c r="E308" s="160" t="s">
        <v>1282</v>
      </c>
      <c r="F308" s="115">
        <v>6.3043981481481479E-2</v>
      </c>
      <c r="G308" s="114" t="s">
        <v>854</v>
      </c>
      <c r="H308" s="114">
        <v>57</v>
      </c>
      <c r="I308" s="122" t="s">
        <v>1409</v>
      </c>
      <c r="J308" s="114" t="s">
        <v>67</v>
      </c>
      <c r="K308" s="114" t="s">
        <v>1730</v>
      </c>
      <c r="L308" s="114" t="s">
        <v>718</v>
      </c>
      <c r="M308" s="114">
        <v>-0.05</v>
      </c>
      <c r="N308" s="116">
        <v>0</v>
      </c>
    </row>
    <row r="309" spans="2:14" x14ac:dyDescent="0.3">
      <c r="B309" s="117">
        <v>299</v>
      </c>
      <c r="C309" s="114">
        <v>38</v>
      </c>
      <c r="D309" s="114" t="s">
        <v>1280</v>
      </c>
      <c r="E309" s="160" t="s">
        <v>215</v>
      </c>
      <c r="F309" s="115">
        <v>6.8449074074074079E-2</v>
      </c>
      <c r="G309" s="114" t="s">
        <v>274</v>
      </c>
      <c r="H309" s="114">
        <v>70</v>
      </c>
      <c r="I309" s="122" t="s">
        <v>378</v>
      </c>
      <c r="J309" s="114" t="s">
        <v>4</v>
      </c>
      <c r="K309" s="114" t="s">
        <v>1731</v>
      </c>
      <c r="L309" s="114" t="s">
        <v>717</v>
      </c>
      <c r="M309" s="114" t="s">
        <v>1922</v>
      </c>
      <c r="N309" s="116" t="s">
        <v>1226</v>
      </c>
    </row>
    <row r="310" spans="2:14" x14ac:dyDescent="0.3">
      <c r="B310" s="117">
        <v>300</v>
      </c>
      <c r="C310" s="114">
        <v>38</v>
      </c>
      <c r="D310" s="114" t="s">
        <v>217</v>
      </c>
      <c r="E310" s="160" t="s">
        <v>787</v>
      </c>
      <c r="F310" s="115">
        <v>6.3171296296296295E-2</v>
      </c>
      <c r="G310" s="114" t="s">
        <v>301</v>
      </c>
      <c r="H310" s="114">
        <v>73</v>
      </c>
      <c r="I310" s="122" t="s">
        <v>1410</v>
      </c>
      <c r="J310" s="114" t="s">
        <v>4</v>
      </c>
      <c r="K310" s="114" t="s">
        <v>1732</v>
      </c>
      <c r="L310" s="114" t="s">
        <v>718</v>
      </c>
      <c r="M310" s="114">
        <v>-9.7200000000000006</v>
      </c>
      <c r="N310" s="116">
        <v>-17.68</v>
      </c>
    </row>
    <row r="311" spans="2:14" x14ac:dyDescent="0.3">
      <c r="B311" s="117">
        <v>301</v>
      </c>
      <c r="C311" s="114">
        <v>38</v>
      </c>
      <c r="D311" s="114" t="s">
        <v>1284</v>
      </c>
      <c r="E311" s="160" t="s">
        <v>1265</v>
      </c>
      <c r="F311" s="115">
        <v>7.0775462962962957E-2</v>
      </c>
      <c r="G311" s="114" t="s">
        <v>799</v>
      </c>
      <c r="H311" s="114">
        <v>87</v>
      </c>
      <c r="I311" s="122" t="s">
        <v>1411</v>
      </c>
      <c r="J311" s="114" t="s">
        <v>3</v>
      </c>
      <c r="K311" s="114" t="s">
        <v>1733</v>
      </c>
      <c r="L311" s="114" t="s">
        <v>717</v>
      </c>
      <c r="M311" s="114">
        <v>19.989999999999998</v>
      </c>
      <c r="N311" s="116">
        <v>246.48</v>
      </c>
    </row>
    <row r="312" spans="2:14" x14ac:dyDescent="0.3">
      <c r="B312" s="117">
        <v>302</v>
      </c>
      <c r="C312" s="114">
        <v>38</v>
      </c>
      <c r="D312" s="114" t="s">
        <v>1275</v>
      </c>
      <c r="E312" s="160" t="s">
        <v>1283</v>
      </c>
      <c r="F312" s="115">
        <v>6.8425925925925932E-2</v>
      </c>
      <c r="G312" s="114" t="s">
        <v>330</v>
      </c>
      <c r="H312" s="114">
        <v>74</v>
      </c>
      <c r="I312" s="122" t="s">
        <v>425</v>
      </c>
      <c r="J312" s="114" t="s">
        <v>3</v>
      </c>
      <c r="K312" s="114" t="s">
        <v>1734</v>
      </c>
      <c r="L312" s="114" t="s">
        <v>718</v>
      </c>
      <c r="M312" s="114">
        <v>125.91</v>
      </c>
      <c r="N312" s="116" t="s">
        <v>754</v>
      </c>
    </row>
    <row r="313" spans="2:14" x14ac:dyDescent="0.3">
      <c r="B313" s="117">
        <v>303</v>
      </c>
      <c r="C313" s="114">
        <v>38</v>
      </c>
      <c r="D313" s="114" t="s">
        <v>1266</v>
      </c>
      <c r="E313" s="160" t="s">
        <v>1267</v>
      </c>
      <c r="F313" s="115">
        <v>6.609953703703704E-2</v>
      </c>
      <c r="G313" s="114" t="s">
        <v>1293</v>
      </c>
      <c r="H313" s="114">
        <v>55</v>
      </c>
      <c r="I313" s="122" t="s">
        <v>1359</v>
      </c>
      <c r="J313" s="114" t="s">
        <v>3</v>
      </c>
      <c r="K313" s="114" t="s">
        <v>1735</v>
      </c>
      <c r="L313" s="114" t="s">
        <v>717</v>
      </c>
      <c r="M313" s="114">
        <v>14.28</v>
      </c>
      <c r="N313" s="116">
        <v>72.45</v>
      </c>
    </row>
    <row r="314" spans="2:14" x14ac:dyDescent="0.3">
      <c r="B314" s="117">
        <v>304</v>
      </c>
      <c r="C314" s="114">
        <v>38</v>
      </c>
      <c r="D314" s="114" t="s">
        <v>1270</v>
      </c>
      <c r="E314" s="160" t="s">
        <v>1264</v>
      </c>
      <c r="F314" s="115">
        <v>5.5891203703703707E-2</v>
      </c>
      <c r="G314" s="114" t="s">
        <v>338</v>
      </c>
      <c r="H314" s="114">
        <v>53</v>
      </c>
      <c r="I314" s="122" t="s">
        <v>872</v>
      </c>
      <c r="J314" s="114" t="s">
        <v>67</v>
      </c>
      <c r="K314" s="114" t="s">
        <v>1736</v>
      </c>
      <c r="L314" s="114" t="s">
        <v>718</v>
      </c>
      <c r="M314" s="114">
        <v>0</v>
      </c>
      <c r="N314" s="116">
        <v>-0.33</v>
      </c>
    </row>
    <row r="315" spans="2:14" x14ac:dyDescent="0.3">
      <c r="B315" s="117">
        <v>305</v>
      </c>
      <c r="C315" s="114">
        <v>39</v>
      </c>
      <c r="D315" s="114" t="s">
        <v>1264</v>
      </c>
      <c r="E315" s="160" t="s">
        <v>1279</v>
      </c>
      <c r="F315" s="115">
        <v>5.949074074074074E-2</v>
      </c>
      <c r="G315" s="114" t="s">
        <v>1325</v>
      </c>
      <c r="H315" s="114">
        <v>59</v>
      </c>
      <c r="I315" s="122" t="s">
        <v>1412</v>
      </c>
      <c r="J315" s="114" t="s">
        <v>67</v>
      </c>
      <c r="K315" s="114" t="s">
        <v>1737</v>
      </c>
      <c r="L315" s="114" t="s">
        <v>716</v>
      </c>
      <c r="M315" s="114">
        <v>0</v>
      </c>
      <c r="N315" s="116">
        <v>0</v>
      </c>
    </row>
    <row r="316" spans="2:14" x14ac:dyDescent="0.3">
      <c r="B316" s="117">
        <v>306</v>
      </c>
      <c r="C316" s="114">
        <v>39</v>
      </c>
      <c r="D316" s="114" t="s">
        <v>1267</v>
      </c>
      <c r="E316" s="160" t="s">
        <v>1270</v>
      </c>
      <c r="F316" s="115">
        <v>6.1990740740740735E-2</v>
      </c>
      <c r="G316" s="114" t="s">
        <v>831</v>
      </c>
      <c r="H316" s="114">
        <v>68</v>
      </c>
      <c r="I316" s="122" t="s">
        <v>920</v>
      </c>
      <c r="J316" s="114" t="s">
        <v>67</v>
      </c>
      <c r="K316" s="114" t="s">
        <v>1738</v>
      </c>
      <c r="L316" s="114" t="s">
        <v>716</v>
      </c>
      <c r="M316" s="114">
        <v>0.01</v>
      </c>
      <c r="N316" s="116">
        <v>0</v>
      </c>
    </row>
    <row r="317" spans="2:14" x14ac:dyDescent="0.3">
      <c r="B317" s="117">
        <v>307</v>
      </c>
      <c r="C317" s="114">
        <v>39</v>
      </c>
      <c r="D317" s="114" t="s">
        <v>1283</v>
      </c>
      <c r="E317" s="160" t="s">
        <v>1266</v>
      </c>
      <c r="F317" s="115">
        <v>5.7893518518518518E-2</v>
      </c>
      <c r="G317" s="114" t="s">
        <v>1326</v>
      </c>
      <c r="H317" s="114">
        <v>54</v>
      </c>
      <c r="I317" s="122" t="s">
        <v>1413</v>
      </c>
      <c r="J317" s="114" t="s">
        <v>67</v>
      </c>
      <c r="K317" s="114" t="s">
        <v>1739</v>
      </c>
      <c r="L317" s="114" t="s">
        <v>715</v>
      </c>
      <c r="M317" s="114">
        <v>0</v>
      </c>
      <c r="N317" s="116">
        <v>0</v>
      </c>
    </row>
    <row r="318" spans="2:14" x14ac:dyDescent="0.3">
      <c r="B318" s="117">
        <v>308</v>
      </c>
      <c r="C318" s="114">
        <v>39</v>
      </c>
      <c r="D318" s="114" t="s">
        <v>1265</v>
      </c>
      <c r="E318" s="160" t="s">
        <v>1275</v>
      </c>
      <c r="F318" s="115">
        <v>4.5243055555555557E-2</v>
      </c>
      <c r="G318" s="114" t="s">
        <v>348</v>
      </c>
      <c r="H318" s="114">
        <v>47</v>
      </c>
      <c r="I318" s="122" t="s">
        <v>1352</v>
      </c>
      <c r="J318" s="114" t="s">
        <v>67</v>
      </c>
      <c r="K318" s="114" t="s">
        <v>1740</v>
      </c>
      <c r="L318" s="114" t="s">
        <v>718</v>
      </c>
      <c r="M318" s="114">
        <v>0</v>
      </c>
      <c r="N318" s="116">
        <v>0</v>
      </c>
    </row>
    <row r="319" spans="2:14" x14ac:dyDescent="0.3">
      <c r="B319" s="117">
        <v>309</v>
      </c>
      <c r="C319" s="114">
        <v>39</v>
      </c>
      <c r="D319" s="114" t="s">
        <v>787</v>
      </c>
      <c r="E319" s="160" t="s">
        <v>1284</v>
      </c>
      <c r="F319" s="115">
        <v>5.0381944444444444E-2</v>
      </c>
      <c r="G319" s="114" t="s">
        <v>285</v>
      </c>
      <c r="H319" s="114">
        <v>47</v>
      </c>
      <c r="I319" s="122" t="s">
        <v>1414</v>
      </c>
      <c r="J319" s="114" t="s">
        <v>67</v>
      </c>
      <c r="K319" s="114" t="s">
        <v>1741</v>
      </c>
      <c r="L319" s="114" t="s">
        <v>718</v>
      </c>
      <c r="M319" s="114">
        <v>0</v>
      </c>
      <c r="N319" s="116">
        <v>0</v>
      </c>
    </row>
    <row r="320" spans="2:14" x14ac:dyDescent="0.3">
      <c r="B320" s="117">
        <v>310</v>
      </c>
      <c r="C320" s="114">
        <v>39</v>
      </c>
      <c r="D320" s="114" t="s">
        <v>215</v>
      </c>
      <c r="E320" s="160" t="s">
        <v>217</v>
      </c>
      <c r="F320" s="115">
        <v>6.1840277777777779E-2</v>
      </c>
      <c r="G320" s="114" t="s">
        <v>823</v>
      </c>
      <c r="H320" s="114">
        <v>63</v>
      </c>
      <c r="I320" s="122" t="s">
        <v>908</v>
      </c>
      <c r="J320" s="114" t="s">
        <v>3</v>
      </c>
      <c r="K320" s="114" t="s">
        <v>1742</v>
      </c>
      <c r="L320" s="114" t="s">
        <v>718</v>
      </c>
      <c r="M320" s="114" t="s">
        <v>749</v>
      </c>
      <c r="N320" s="116" t="s">
        <v>1229</v>
      </c>
    </row>
    <row r="321" spans="2:14" x14ac:dyDescent="0.3">
      <c r="B321" s="117">
        <v>311</v>
      </c>
      <c r="C321" s="114">
        <v>39</v>
      </c>
      <c r="D321" s="114" t="s">
        <v>1282</v>
      </c>
      <c r="E321" s="160" t="s">
        <v>1280</v>
      </c>
      <c r="F321" s="115">
        <v>7.2627314814814811E-2</v>
      </c>
      <c r="G321" s="114" t="s">
        <v>331</v>
      </c>
      <c r="H321" s="114">
        <v>99</v>
      </c>
      <c r="I321" s="122" t="s">
        <v>1415</v>
      </c>
      <c r="J321" s="114" t="s">
        <v>67</v>
      </c>
      <c r="K321" s="114" t="s">
        <v>1743</v>
      </c>
      <c r="L321" s="114" t="s">
        <v>718</v>
      </c>
      <c r="M321" s="114">
        <v>0</v>
      </c>
      <c r="N321" s="116">
        <v>0</v>
      </c>
    </row>
    <row r="322" spans="2:14" x14ac:dyDescent="0.3">
      <c r="B322" s="117">
        <v>312</v>
      </c>
      <c r="C322" s="114">
        <v>39</v>
      </c>
      <c r="D322" s="114" t="s">
        <v>793</v>
      </c>
      <c r="E322" s="160" t="s">
        <v>1281</v>
      </c>
      <c r="F322" s="115">
        <v>5.2766203703703697E-2</v>
      </c>
      <c r="G322" s="114" t="s">
        <v>827</v>
      </c>
      <c r="H322" s="114">
        <v>54</v>
      </c>
      <c r="I322" s="122" t="s">
        <v>916</v>
      </c>
      <c r="J322" s="114" t="s">
        <v>67</v>
      </c>
      <c r="K322" s="114" t="s">
        <v>1744</v>
      </c>
      <c r="L322" s="114" t="s">
        <v>716</v>
      </c>
      <c r="M322" s="114">
        <v>0</v>
      </c>
      <c r="N322" s="116">
        <v>0.05</v>
      </c>
    </row>
    <row r="323" spans="2:14" x14ac:dyDescent="0.3">
      <c r="B323" s="117">
        <v>313</v>
      </c>
      <c r="C323" s="114">
        <v>40</v>
      </c>
      <c r="D323" s="114" t="s">
        <v>1279</v>
      </c>
      <c r="E323" s="160" t="s">
        <v>1281</v>
      </c>
      <c r="F323" s="115">
        <v>4.7210648148148147E-2</v>
      </c>
      <c r="G323" s="114" t="s">
        <v>1291</v>
      </c>
      <c r="H323" s="114">
        <v>41</v>
      </c>
      <c r="I323" s="122" t="s">
        <v>1355</v>
      </c>
      <c r="J323" s="114" t="s">
        <v>67</v>
      </c>
      <c r="K323" s="114" t="s">
        <v>1745</v>
      </c>
      <c r="L323" s="114" t="s">
        <v>716</v>
      </c>
      <c r="M323" s="114">
        <v>0</v>
      </c>
      <c r="N323" s="116">
        <v>0.05</v>
      </c>
    </row>
    <row r="324" spans="2:14" x14ac:dyDescent="0.3">
      <c r="B324" s="117">
        <v>314</v>
      </c>
      <c r="C324" s="114">
        <v>40</v>
      </c>
      <c r="D324" s="114" t="s">
        <v>1280</v>
      </c>
      <c r="E324" s="160" t="s">
        <v>793</v>
      </c>
      <c r="F324" s="115">
        <v>5.7754629629629628E-2</v>
      </c>
      <c r="G324" s="114" t="s">
        <v>289</v>
      </c>
      <c r="H324" s="114">
        <v>57</v>
      </c>
      <c r="I324" s="122" t="s">
        <v>392</v>
      </c>
      <c r="J324" s="114" t="s">
        <v>67</v>
      </c>
      <c r="K324" s="114" t="s">
        <v>1746</v>
      </c>
      <c r="L324" s="114" t="s">
        <v>716</v>
      </c>
      <c r="M324" s="114">
        <v>0</v>
      </c>
      <c r="N324" s="116">
        <v>0</v>
      </c>
    </row>
    <row r="325" spans="2:14" x14ac:dyDescent="0.3">
      <c r="B325" s="117">
        <v>315</v>
      </c>
      <c r="C325" s="114">
        <v>40</v>
      </c>
      <c r="D325" s="114" t="s">
        <v>217</v>
      </c>
      <c r="E325" s="160" t="s">
        <v>1282</v>
      </c>
      <c r="F325" s="115">
        <v>5.769675925925926E-2</v>
      </c>
      <c r="G325" s="114" t="s">
        <v>854</v>
      </c>
      <c r="H325" s="114">
        <v>53</v>
      </c>
      <c r="I325" s="122" t="s">
        <v>948</v>
      </c>
      <c r="J325" s="114" t="s">
        <v>67</v>
      </c>
      <c r="K325" s="114" t="s">
        <v>1747</v>
      </c>
      <c r="L325" s="114" t="s">
        <v>718</v>
      </c>
      <c r="M325" s="114">
        <v>0.36</v>
      </c>
      <c r="N325" s="116">
        <v>0</v>
      </c>
    </row>
    <row r="326" spans="2:14" x14ac:dyDescent="0.3">
      <c r="B326" s="117">
        <v>316</v>
      </c>
      <c r="C326" s="114">
        <v>40</v>
      </c>
      <c r="D326" s="114" t="s">
        <v>1284</v>
      </c>
      <c r="E326" s="160" t="s">
        <v>215</v>
      </c>
      <c r="F326" s="115">
        <v>6.2233796296296294E-2</v>
      </c>
      <c r="G326" s="114" t="s">
        <v>1293</v>
      </c>
      <c r="H326" s="114">
        <v>53</v>
      </c>
      <c r="I326" s="122" t="s">
        <v>1359</v>
      </c>
      <c r="J326" s="114" t="s">
        <v>67</v>
      </c>
      <c r="K326" s="114" t="s">
        <v>1748</v>
      </c>
      <c r="L326" s="114" t="s">
        <v>718</v>
      </c>
      <c r="M326" s="114">
        <v>0</v>
      </c>
      <c r="N326" s="116">
        <v>0</v>
      </c>
    </row>
    <row r="327" spans="2:14" x14ac:dyDescent="0.3">
      <c r="B327" s="117">
        <v>317</v>
      </c>
      <c r="C327" s="114">
        <v>40</v>
      </c>
      <c r="D327" s="114" t="s">
        <v>1275</v>
      </c>
      <c r="E327" s="160" t="s">
        <v>787</v>
      </c>
      <c r="F327" s="115">
        <v>4.0833333333333333E-2</v>
      </c>
      <c r="G327" s="114" t="s">
        <v>283</v>
      </c>
      <c r="H327" s="114">
        <v>53</v>
      </c>
      <c r="I327" s="122" t="s">
        <v>1375</v>
      </c>
      <c r="J327" s="114" t="s">
        <v>67</v>
      </c>
      <c r="K327" s="114" t="s">
        <v>1749</v>
      </c>
      <c r="L327" s="114" t="s">
        <v>718</v>
      </c>
      <c r="M327" s="114">
        <v>0</v>
      </c>
      <c r="N327" s="116">
        <v>0</v>
      </c>
    </row>
    <row r="328" spans="2:14" x14ac:dyDescent="0.3">
      <c r="B328" s="117">
        <v>318</v>
      </c>
      <c r="C328" s="114">
        <v>40</v>
      </c>
      <c r="D328" s="114" t="s">
        <v>1266</v>
      </c>
      <c r="E328" s="160" t="s">
        <v>1265</v>
      </c>
      <c r="F328" s="115">
        <v>6.8449074074074079E-2</v>
      </c>
      <c r="G328" s="114" t="s">
        <v>325</v>
      </c>
      <c r="H328" s="114">
        <v>66</v>
      </c>
      <c r="I328" s="122" t="s">
        <v>925</v>
      </c>
      <c r="J328" s="114" t="s">
        <v>3</v>
      </c>
      <c r="K328" s="114" t="s">
        <v>1750</v>
      </c>
      <c r="L328" s="114" t="s">
        <v>717</v>
      </c>
      <c r="M328" s="114">
        <v>20.41</v>
      </c>
      <c r="N328" s="116">
        <v>18.28</v>
      </c>
    </row>
    <row r="329" spans="2:14" x14ac:dyDescent="0.3">
      <c r="B329" s="117">
        <v>319</v>
      </c>
      <c r="C329" s="114">
        <v>40</v>
      </c>
      <c r="D329" s="114" t="s">
        <v>1270</v>
      </c>
      <c r="E329" s="160" t="s">
        <v>1283</v>
      </c>
      <c r="F329" s="115">
        <v>7.0879629629629626E-2</v>
      </c>
      <c r="G329" s="114" t="s">
        <v>1288</v>
      </c>
      <c r="H329" s="114">
        <v>104</v>
      </c>
      <c r="I329" s="122" t="s">
        <v>1348</v>
      </c>
      <c r="J329" s="114" t="s">
        <v>67</v>
      </c>
      <c r="K329" s="114" t="s">
        <v>1751</v>
      </c>
      <c r="L329" s="114" t="s">
        <v>718</v>
      </c>
      <c r="M329" s="114">
        <v>0</v>
      </c>
      <c r="N329" s="116">
        <v>0</v>
      </c>
    </row>
    <row r="330" spans="2:14" x14ac:dyDescent="0.3">
      <c r="B330" s="117">
        <v>320</v>
      </c>
      <c r="C330" s="114">
        <v>40</v>
      </c>
      <c r="D330" s="114" t="s">
        <v>1264</v>
      </c>
      <c r="E330" s="160" t="s">
        <v>1267</v>
      </c>
      <c r="F330" s="115">
        <v>7.4652777777777776E-2</v>
      </c>
      <c r="G330" s="114" t="s">
        <v>1327</v>
      </c>
      <c r="H330" s="114">
        <v>113</v>
      </c>
      <c r="I330" s="122" t="s">
        <v>1416</v>
      </c>
      <c r="J330" s="114" t="s">
        <v>67</v>
      </c>
      <c r="K330" s="114" t="s">
        <v>1752</v>
      </c>
      <c r="L330" s="114" t="s">
        <v>716</v>
      </c>
      <c r="M330" s="114">
        <v>0.01</v>
      </c>
      <c r="N330" s="116">
        <v>-0.01</v>
      </c>
    </row>
    <row r="331" spans="2:14" x14ac:dyDescent="0.3">
      <c r="B331" s="117">
        <v>321</v>
      </c>
      <c r="C331" s="114">
        <v>41</v>
      </c>
      <c r="D331" s="114" t="s">
        <v>1267</v>
      </c>
      <c r="E331" s="160" t="s">
        <v>1279</v>
      </c>
      <c r="F331" s="115">
        <v>6.9189814814814815E-2</v>
      </c>
      <c r="G331" s="114" t="s">
        <v>1302</v>
      </c>
      <c r="H331" s="114">
        <v>93</v>
      </c>
      <c r="I331" s="122" t="s">
        <v>1371</v>
      </c>
      <c r="J331" s="114" t="s">
        <v>67</v>
      </c>
      <c r="K331" s="114" t="s">
        <v>1753</v>
      </c>
      <c r="L331" s="114" t="s">
        <v>716</v>
      </c>
      <c r="M331" s="114">
        <v>0.01</v>
      </c>
      <c r="N331" s="116">
        <v>0</v>
      </c>
    </row>
    <row r="332" spans="2:14" x14ac:dyDescent="0.3">
      <c r="B332" s="117">
        <v>322</v>
      </c>
      <c r="C332" s="114">
        <v>41</v>
      </c>
      <c r="D332" s="114" t="s">
        <v>1283</v>
      </c>
      <c r="E332" s="160" t="s">
        <v>1264</v>
      </c>
      <c r="F332" s="115">
        <v>5.1261574074074077E-2</v>
      </c>
      <c r="G332" s="114" t="s">
        <v>1328</v>
      </c>
      <c r="H332" s="114">
        <v>53</v>
      </c>
      <c r="I332" s="122" t="s">
        <v>1417</v>
      </c>
      <c r="J332" s="114" t="s">
        <v>67</v>
      </c>
      <c r="K332" s="114" t="s">
        <v>1754</v>
      </c>
      <c r="L332" s="114" t="s">
        <v>718</v>
      </c>
      <c r="M332" s="114">
        <v>0</v>
      </c>
      <c r="N332" s="116">
        <v>-0.38</v>
      </c>
    </row>
    <row r="333" spans="2:14" x14ac:dyDescent="0.3">
      <c r="B333" s="117">
        <v>323</v>
      </c>
      <c r="C333" s="114">
        <v>41</v>
      </c>
      <c r="D333" s="114" t="s">
        <v>1265</v>
      </c>
      <c r="E333" s="160" t="s">
        <v>1270</v>
      </c>
      <c r="F333" s="115">
        <v>6.6886574074074071E-2</v>
      </c>
      <c r="G333" s="114" t="s">
        <v>1295</v>
      </c>
      <c r="H333" s="114">
        <v>85</v>
      </c>
      <c r="I333" s="122" t="s">
        <v>1418</v>
      </c>
      <c r="J333" s="114" t="s">
        <v>67</v>
      </c>
      <c r="K333" s="114" t="s">
        <v>1755</v>
      </c>
      <c r="L333" s="114" t="s">
        <v>718</v>
      </c>
      <c r="M333" s="114">
        <v>0</v>
      </c>
      <c r="N333" s="116">
        <v>0</v>
      </c>
    </row>
    <row r="334" spans="2:14" x14ac:dyDescent="0.3">
      <c r="B334" s="117">
        <v>324</v>
      </c>
      <c r="C334" s="114">
        <v>41</v>
      </c>
      <c r="D334" s="114" t="s">
        <v>787</v>
      </c>
      <c r="E334" s="160" t="s">
        <v>1266</v>
      </c>
      <c r="F334" s="115">
        <v>4.1412037037037039E-2</v>
      </c>
      <c r="G334" s="114" t="s">
        <v>285</v>
      </c>
      <c r="H334" s="114">
        <v>28</v>
      </c>
      <c r="I334" s="122" t="s">
        <v>388</v>
      </c>
      <c r="J334" s="114" t="s">
        <v>67</v>
      </c>
      <c r="K334" s="114" t="s">
        <v>1756</v>
      </c>
      <c r="L334" s="114" t="s">
        <v>715</v>
      </c>
      <c r="M334" s="114">
        <v>0</v>
      </c>
      <c r="N334" s="116">
        <v>0</v>
      </c>
    </row>
    <row r="335" spans="2:14" x14ac:dyDescent="0.3">
      <c r="B335" s="117">
        <v>325</v>
      </c>
      <c r="C335" s="114">
        <v>41</v>
      </c>
      <c r="D335" s="114" t="s">
        <v>215</v>
      </c>
      <c r="E335" s="160" t="s">
        <v>1275</v>
      </c>
      <c r="F335" s="115">
        <v>6.4282407407407413E-2</v>
      </c>
      <c r="G335" s="114" t="s">
        <v>1297</v>
      </c>
      <c r="H335" s="114">
        <v>65</v>
      </c>
      <c r="I335" s="122" t="s">
        <v>1419</v>
      </c>
      <c r="J335" s="114" t="s">
        <v>67</v>
      </c>
      <c r="K335" s="114" t="s">
        <v>1757</v>
      </c>
      <c r="L335" s="114" t="s">
        <v>716</v>
      </c>
      <c r="M335" s="114">
        <v>0</v>
      </c>
      <c r="N335" s="116">
        <v>0</v>
      </c>
    </row>
    <row r="336" spans="2:14" x14ac:dyDescent="0.3">
      <c r="B336" s="117">
        <v>326</v>
      </c>
      <c r="C336" s="114">
        <v>41</v>
      </c>
      <c r="D336" s="114" t="s">
        <v>1282</v>
      </c>
      <c r="E336" s="160" t="s">
        <v>1284</v>
      </c>
      <c r="F336" s="115">
        <v>6.4594907407407406E-2</v>
      </c>
      <c r="G336" s="114" t="s">
        <v>842</v>
      </c>
      <c r="H336" s="114">
        <v>67</v>
      </c>
      <c r="I336" s="122" t="s">
        <v>1420</v>
      </c>
      <c r="J336" s="114" t="s">
        <v>67</v>
      </c>
      <c r="K336" s="114" t="s">
        <v>1758</v>
      </c>
      <c r="L336" s="114" t="s">
        <v>716</v>
      </c>
      <c r="M336" s="114">
        <v>0</v>
      </c>
      <c r="N336" s="116">
        <v>-0.04</v>
      </c>
    </row>
    <row r="337" spans="2:14" x14ac:dyDescent="0.3">
      <c r="B337" s="117">
        <v>327</v>
      </c>
      <c r="C337" s="114">
        <v>41</v>
      </c>
      <c r="D337" s="114" t="s">
        <v>793</v>
      </c>
      <c r="E337" s="160" t="s">
        <v>217</v>
      </c>
      <c r="F337" s="115">
        <v>4.445601851851852E-2</v>
      </c>
      <c r="G337" s="114" t="s">
        <v>1329</v>
      </c>
      <c r="H337" s="114">
        <v>40</v>
      </c>
      <c r="I337" s="122" t="s">
        <v>1421</v>
      </c>
      <c r="J337" s="114" t="s">
        <v>3</v>
      </c>
      <c r="K337" s="114" t="s">
        <v>1759</v>
      </c>
      <c r="L337" s="114" t="s">
        <v>717</v>
      </c>
      <c r="M337" s="114" t="s">
        <v>1918</v>
      </c>
      <c r="N337" s="116">
        <v>17.68</v>
      </c>
    </row>
    <row r="338" spans="2:14" x14ac:dyDescent="0.3">
      <c r="B338" s="117">
        <v>328</v>
      </c>
      <c r="C338" s="114">
        <v>41</v>
      </c>
      <c r="D338" s="114" t="s">
        <v>1281</v>
      </c>
      <c r="E338" s="160" t="s">
        <v>1280</v>
      </c>
      <c r="F338" s="115">
        <v>7.0925925925925934E-2</v>
      </c>
      <c r="G338" s="114" t="s">
        <v>1308</v>
      </c>
      <c r="H338" s="114">
        <v>84</v>
      </c>
      <c r="I338" s="122" t="s">
        <v>1385</v>
      </c>
      <c r="J338" s="114" t="s">
        <v>67</v>
      </c>
      <c r="K338" s="114" t="s">
        <v>1760</v>
      </c>
      <c r="L338" s="114" t="s">
        <v>716</v>
      </c>
      <c r="M338" s="114">
        <v>0.03</v>
      </c>
      <c r="N338" s="116">
        <v>0</v>
      </c>
    </row>
    <row r="339" spans="2:14" x14ac:dyDescent="0.3">
      <c r="B339" s="117">
        <v>329</v>
      </c>
      <c r="C339" s="114">
        <v>42</v>
      </c>
      <c r="D339" s="114" t="s">
        <v>1279</v>
      </c>
      <c r="E339" s="160" t="s">
        <v>1280</v>
      </c>
      <c r="F339" s="115">
        <v>6.8287037037037035E-2</v>
      </c>
      <c r="G339" s="114" t="s">
        <v>847</v>
      </c>
      <c r="H339" s="114">
        <v>65</v>
      </c>
      <c r="I339" s="122" t="s">
        <v>940</v>
      </c>
      <c r="J339" s="114" t="s">
        <v>3</v>
      </c>
      <c r="K339" s="114" t="s">
        <v>1761</v>
      </c>
      <c r="L339" s="114" t="s">
        <v>717</v>
      </c>
      <c r="M339" s="114" t="s">
        <v>752</v>
      </c>
      <c r="N339" s="116" t="s">
        <v>1228</v>
      </c>
    </row>
    <row r="340" spans="2:14" x14ac:dyDescent="0.3">
      <c r="B340" s="117">
        <v>330</v>
      </c>
      <c r="C340" s="114">
        <v>42</v>
      </c>
      <c r="D340" s="114" t="s">
        <v>217</v>
      </c>
      <c r="E340" s="160" t="s">
        <v>1281</v>
      </c>
      <c r="F340" s="115">
        <v>6.8611111111111109E-2</v>
      </c>
      <c r="G340" s="114" t="s">
        <v>267</v>
      </c>
      <c r="H340" s="114">
        <v>91</v>
      </c>
      <c r="I340" s="122" t="s">
        <v>446</v>
      </c>
      <c r="J340" s="114" t="s">
        <v>67</v>
      </c>
      <c r="K340" s="114" t="s">
        <v>1762</v>
      </c>
      <c r="L340" s="114" t="s">
        <v>718</v>
      </c>
      <c r="M340" s="114">
        <v>2.91</v>
      </c>
      <c r="N340" s="116">
        <v>0.05</v>
      </c>
    </row>
    <row r="341" spans="2:14" x14ac:dyDescent="0.3">
      <c r="B341" s="117">
        <v>331</v>
      </c>
      <c r="C341" s="114">
        <v>42</v>
      </c>
      <c r="D341" s="114" t="s">
        <v>1284</v>
      </c>
      <c r="E341" s="160" t="s">
        <v>793</v>
      </c>
      <c r="F341" s="115">
        <v>5.5740740740740737E-2</v>
      </c>
      <c r="G341" s="114" t="s">
        <v>1295</v>
      </c>
      <c r="H341" s="114">
        <v>55</v>
      </c>
      <c r="I341" s="122" t="s">
        <v>1361</v>
      </c>
      <c r="J341" s="114" t="s">
        <v>67</v>
      </c>
      <c r="K341" s="114" t="s">
        <v>1763</v>
      </c>
      <c r="L341" s="114" t="s">
        <v>716</v>
      </c>
      <c r="M341" s="114">
        <v>0</v>
      </c>
      <c r="N341" s="116">
        <v>0</v>
      </c>
    </row>
    <row r="342" spans="2:14" x14ac:dyDescent="0.3">
      <c r="B342" s="117">
        <v>332</v>
      </c>
      <c r="C342" s="114">
        <v>42</v>
      </c>
      <c r="D342" s="114" t="s">
        <v>1275</v>
      </c>
      <c r="E342" s="160" t="s">
        <v>1282</v>
      </c>
      <c r="F342" s="115">
        <v>5.8263888888888893E-2</v>
      </c>
      <c r="G342" s="114" t="s">
        <v>828</v>
      </c>
      <c r="H342" s="114">
        <v>54</v>
      </c>
      <c r="I342" s="122" t="s">
        <v>917</v>
      </c>
      <c r="J342" s="114" t="s">
        <v>67</v>
      </c>
      <c r="K342" s="114" t="s">
        <v>1764</v>
      </c>
      <c r="L342" s="114" t="s">
        <v>716</v>
      </c>
      <c r="M342" s="114">
        <v>0</v>
      </c>
      <c r="N342" s="116">
        <v>0</v>
      </c>
    </row>
    <row r="343" spans="2:14" x14ac:dyDescent="0.3">
      <c r="B343" s="117">
        <v>333</v>
      </c>
      <c r="C343" s="114">
        <v>42</v>
      </c>
      <c r="D343" s="114" t="s">
        <v>1266</v>
      </c>
      <c r="E343" s="160" t="s">
        <v>215</v>
      </c>
      <c r="F343" s="115">
        <v>5.136574074074074E-2</v>
      </c>
      <c r="G343" s="114" t="s">
        <v>838</v>
      </c>
      <c r="H343" s="114">
        <v>43</v>
      </c>
      <c r="I343" s="122" t="s">
        <v>1363</v>
      </c>
      <c r="J343" s="114" t="s">
        <v>67</v>
      </c>
      <c r="K343" s="114" t="s">
        <v>1765</v>
      </c>
      <c r="L343" s="114" t="s">
        <v>716</v>
      </c>
      <c r="M343" s="114">
        <v>0</v>
      </c>
      <c r="N343" s="116">
        <v>0</v>
      </c>
    </row>
    <row r="344" spans="2:14" x14ac:dyDescent="0.3">
      <c r="B344" s="117">
        <v>334</v>
      </c>
      <c r="C344" s="114">
        <v>42</v>
      </c>
      <c r="D344" s="114" t="s">
        <v>1270</v>
      </c>
      <c r="E344" s="160" t="s">
        <v>787</v>
      </c>
      <c r="F344" s="115">
        <v>5.8981481481481489E-2</v>
      </c>
      <c r="G344" s="114" t="s">
        <v>349</v>
      </c>
      <c r="H344" s="114">
        <v>45</v>
      </c>
      <c r="I344" s="122" t="s">
        <v>444</v>
      </c>
      <c r="J344" s="114" t="s">
        <v>67</v>
      </c>
      <c r="K344" s="114" t="s">
        <v>1766</v>
      </c>
      <c r="L344" s="114" t="s">
        <v>716</v>
      </c>
      <c r="M344" s="114">
        <v>0</v>
      </c>
      <c r="N344" s="116">
        <v>0</v>
      </c>
    </row>
    <row r="345" spans="2:14" x14ac:dyDescent="0.3">
      <c r="B345" s="117">
        <v>335</v>
      </c>
      <c r="C345" s="114">
        <v>42</v>
      </c>
      <c r="D345" s="114" t="s">
        <v>1264</v>
      </c>
      <c r="E345" s="160" t="s">
        <v>1265</v>
      </c>
      <c r="F345" s="115">
        <v>5.5949074074074075E-2</v>
      </c>
      <c r="G345" s="114" t="s">
        <v>1322</v>
      </c>
      <c r="H345" s="114">
        <v>59</v>
      </c>
      <c r="I345" s="122" t="s">
        <v>1405</v>
      </c>
      <c r="J345" s="114" t="s">
        <v>67</v>
      </c>
      <c r="K345" s="114" t="s">
        <v>1767</v>
      </c>
      <c r="L345" s="114" t="s">
        <v>718</v>
      </c>
      <c r="M345" s="114">
        <v>0.01</v>
      </c>
      <c r="N345" s="116">
        <v>0</v>
      </c>
    </row>
    <row r="346" spans="2:14" x14ac:dyDescent="0.3">
      <c r="B346" s="117">
        <v>336</v>
      </c>
      <c r="C346" s="114">
        <v>42</v>
      </c>
      <c r="D346" s="114" t="s">
        <v>1267</v>
      </c>
      <c r="E346" s="160" t="s">
        <v>1283</v>
      </c>
      <c r="F346" s="115">
        <v>6.0810185185185182E-2</v>
      </c>
      <c r="G346" s="114" t="s">
        <v>1330</v>
      </c>
      <c r="H346" s="114">
        <v>65</v>
      </c>
      <c r="I346" s="122" t="s">
        <v>1422</v>
      </c>
      <c r="J346" s="114" t="s">
        <v>67</v>
      </c>
      <c r="K346" s="114" t="s">
        <v>1768</v>
      </c>
      <c r="L346" s="114" t="s">
        <v>716</v>
      </c>
      <c r="M346" s="114">
        <v>0.01</v>
      </c>
      <c r="N346" s="116">
        <v>0</v>
      </c>
    </row>
    <row r="347" spans="2:14" x14ac:dyDescent="0.3">
      <c r="B347" s="117">
        <v>337</v>
      </c>
      <c r="C347" s="114">
        <v>43</v>
      </c>
      <c r="D347" s="114" t="s">
        <v>1283</v>
      </c>
      <c r="E347" s="160" t="s">
        <v>1279</v>
      </c>
      <c r="F347" s="115">
        <v>7.4872685185185181E-2</v>
      </c>
      <c r="G347" s="114" t="s">
        <v>1331</v>
      </c>
      <c r="H347" s="114">
        <v>121</v>
      </c>
      <c r="I347" s="122" t="s">
        <v>1423</v>
      </c>
      <c r="J347" s="114" t="s">
        <v>67</v>
      </c>
      <c r="K347" s="114" t="s">
        <v>1769</v>
      </c>
      <c r="L347" s="114" t="s">
        <v>718</v>
      </c>
      <c r="M347" s="114">
        <v>0</v>
      </c>
      <c r="N347" s="116">
        <v>0</v>
      </c>
    </row>
    <row r="348" spans="2:14" x14ac:dyDescent="0.3">
      <c r="B348" s="117">
        <v>338</v>
      </c>
      <c r="C348" s="114">
        <v>43</v>
      </c>
      <c r="D348" s="114" t="s">
        <v>1265</v>
      </c>
      <c r="E348" s="160" t="s">
        <v>1267</v>
      </c>
      <c r="F348" s="115">
        <v>5.8159722222222217E-2</v>
      </c>
      <c r="G348" s="114" t="s">
        <v>329</v>
      </c>
      <c r="H348" s="114">
        <v>55</v>
      </c>
      <c r="I348" s="122" t="s">
        <v>1376</v>
      </c>
      <c r="J348" s="114" t="s">
        <v>3</v>
      </c>
      <c r="K348" s="114" t="s">
        <v>1770</v>
      </c>
      <c r="L348" s="114" t="s">
        <v>717</v>
      </c>
      <c r="M348" s="114">
        <v>247.87</v>
      </c>
      <c r="N348" s="116">
        <v>21.35</v>
      </c>
    </row>
    <row r="349" spans="2:14" x14ac:dyDescent="0.3">
      <c r="B349" s="117">
        <v>339</v>
      </c>
      <c r="C349" s="114">
        <v>43</v>
      </c>
      <c r="D349" s="114" t="s">
        <v>787</v>
      </c>
      <c r="E349" s="160" t="s">
        <v>1264</v>
      </c>
      <c r="F349" s="115">
        <v>5.6192129629629634E-2</v>
      </c>
      <c r="G349" s="114" t="s">
        <v>1332</v>
      </c>
      <c r="H349" s="114">
        <v>57</v>
      </c>
      <c r="I349" s="122" t="s">
        <v>1424</v>
      </c>
      <c r="J349" s="114" t="s">
        <v>3</v>
      </c>
      <c r="K349" s="114" t="s">
        <v>1771</v>
      </c>
      <c r="L349" s="114" t="s">
        <v>717</v>
      </c>
      <c r="M349" s="114" t="s">
        <v>1921</v>
      </c>
      <c r="N349" s="116">
        <v>15.88</v>
      </c>
    </row>
    <row r="350" spans="2:14" x14ac:dyDescent="0.3">
      <c r="B350" s="117">
        <v>340</v>
      </c>
      <c r="C350" s="114">
        <v>43</v>
      </c>
      <c r="D350" s="114" t="s">
        <v>215</v>
      </c>
      <c r="E350" s="160" t="s">
        <v>1270</v>
      </c>
      <c r="F350" s="115">
        <v>6.4652777777777781E-2</v>
      </c>
      <c r="G350" s="114" t="s">
        <v>356</v>
      </c>
      <c r="H350" s="114">
        <v>65</v>
      </c>
      <c r="I350" s="122" t="s">
        <v>461</v>
      </c>
      <c r="J350" s="114" t="s">
        <v>67</v>
      </c>
      <c r="K350" s="114" t="s">
        <v>1772</v>
      </c>
      <c r="L350" s="114" t="s">
        <v>718</v>
      </c>
      <c r="M350" s="114">
        <v>0</v>
      </c>
      <c r="N350" s="116">
        <v>0</v>
      </c>
    </row>
    <row r="351" spans="2:14" x14ac:dyDescent="0.3">
      <c r="B351" s="117">
        <v>341</v>
      </c>
      <c r="C351" s="114">
        <v>43</v>
      </c>
      <c r="D351" s="114" t="s">
        <v>1282</v>
      </c>
      <c r="E351" s="160" t="s">
        <v>1266</v>
      </c>
      <c r="F351" s="115">
        <v>5.0185185185185187E-2</v>
      </c>
      <c r="G351" s="114" t="s">
        <v>827</v>
      </c>
      <c r="H351" s="114">
        <v>35</v>
      </c>
      <c r="I351" s="122" t="s">
        <v>916</v>
      </c>
      <c r="J351" s="114" t="s">
        <v>67</v>
      </c>
      <c r="K351" s="114" t="s">
        <v>1773</v>
      </c>
      <c r="L351" s="114" t="s">
        <v>715</v>
      </c>
      <c r="M351" s="114">
        <v>0</v>
      </c>
      <c r="N351" s="116">
        <v>0</v>
      </c>
    </row>
    <row r="352" spans="2:14" x14ac:dyDescent="0.3">
      <c r="B352" s="117">
        <v>342</v>
      </c>
      <c r="C352" s="114">
        <v>43</v>
      </c>
      <c r="D352" s="114" t="s">
        <v>793</v>
      </c>
      <c r="E352" s="160" t="s">
        <v>1275</v>
      </c>
      <c r="F352" s="115">
        <v>4.0439814814814817E-2</v>
      </c>
      <c r="G352" s="114" t="s">
        <v>1333</v>
      </c>
      <c r="H352" s="114">
        <v>43</v>
      </c>
      <c r="I352" s="122" t="s">
        <v>1425</v>
      </c>
      <c r="J352" s="114" t="s">
        <v>67</v>
      </c>
      <c r="K352" s="114" t="s">
        <v>1774</v>
      </c>
      <c r="L352" s="114" t="s">
        <v>716</v>
      </c>
      <c r="M352" s="114">
        <v>0</v>
      </c>
      <c r="N352" s="116">
        <v>0</v>
      </c>
    </row>
    <row r="353" spans="2:14" x14ac:dyDescent="0.3">
      <c r="B353" s="117">
        <v>343</v>
      </c>
      <c r="C353" s="114">
        <v>43</v>
      </c>
      <c r="D353" s="114" t="s">
        <v>1281</v>
      </c>
      <c r="E353" s="160" t="s">
        <v>1284</v>
      </c>
      <c r="F353" s="115">
        <v>5.8831018518518519E-2</v>
      </c>
      <c r="G353" s="114" t="s">
        <v>1291</v>
      </c>
      <c r="H353" s="114">
        <v>58</v>
      </c>
      <c r="I353" s="122" t="s">
        <v>1355</v>
      </c>
      <c r="J353" s="114" t="s">
        <v>67</v>
      </c>
      <c r="K353" s="114" t="s">
        <v>1775</v>
      </c>
      <c r="L353" s="114" t="s">
        <v>715</v>
      </c>
      <c r="M353" s="114">
        <v>-0.05</v>
      </c>
      <c r="N353" s="116">
        <v>0.15</v>
      </c>
    </row>
    <row r="354" spans="2:14" x14ac:dyDescent="0.3">
      <c r="B354" s="117">
        <v>344</v>
      </c>
      <c r="C354" s="114">
        <v>43</v>
      </c>
      <c r="D354" s="114" t="s">
        <v>1280</v>
      </c>
      <c r="E354" s="160" t="s">
        <v>217</v>
      </c>
      <c r="F354" s="115">
        <v>5.6331018518518516E-2</v>
      </c>
      <c r="G354" s="114" t="s">
        <v>1334</v>
      </c>
      <c r="H354" s="114">
        <v>61</v>
      </c>
      <c r="I354" s="122" t="s">
        <v>395</v>
      </c>
      <c r="J354" s="114" t="s">
        <v>67</v>
      </c>
      <c r="K354" s="114" t="s">
        <v>1776</v>
      </c>
      <c r="L354" s="114" t="s">
        <v>715</v>
      </c>
      <c r="M354" s="114">
        <v>0</v>
      </c>
      <c r="N354" s="116">
        <v>0</v>
      </c>
    </row>
    <row r="355" spans="2:14" x14ac:dyDescent="0.3">
      <c r="B355" s="117">
        <v>345</v>
      </c>
      <c r="C355" s="114">
        <v>44</v>
      </c>
      <c r="D355" s="114" t="s">
        <v>1279</v>
      </c>
      <c r="E355" s="160" t="s">
        <v>217</v>
      </c>
      <c r="F355" s="115">
        <v>6.9710648148148147E-2</v>
      </c>
      <c r="G355" s="114" t="s">
        <v>1335</v>
      </c>
      <c r="H355" s="114">
        <v>89</v>
      </c>
      <c r="I355" s="122" t="s">
        <v>1426</v>
      </c>
      <c r="J355" s="114" t="s">
        <v>4</v>
      </c>
      <c r="K355" s="114" t="s">
        <v>1777</v>
      </c>
      <c r="L355" s="114" t="s">
        <v>717</v>
      </c>
      <c r="M355" s="114" t="s">
        <v>1923</v>
      </c>
      <c r="N355" s="116">
        <v>-17.66</v>
      </c>
    </row>
    <row r="356" spans="2:14" x14ac:dyDescent="0.3">
      <c r="B356" s="117">
        <v>346</v>
      </c>
      <c r="C356" s="114">
        <v>44</v>
      </c>
      <c r="D356" s="114" t="s">
        <v>1284</v>
      </c>
      <c r="E356" s="160" t="s">
        <v>1280</v>
      </c>
      <c r="F356" s="115">
        <v>7.6828703703703705E-2</v>
      </c>
      <c r="G356" s="114" t="s">
        <v>1336</v>
      </c>
      <c r="H356" s="114">
        <v>137</v>
      </c>
      <c r="I356" s="122" t="s">
        <v>1427</v>
      </c>
      <c r="J356" s="114" t="s">
        <v>67</v>
      </c>
      <c r="K356" s="114" t="s">
        <v>1778</v>
      </c>
      <c r="L356" s="114" t="s">
        <v>715</v>
      </c>
      <c r="M356" s="114">
        <v>-0.17</v>
      </c>
      <c r="N356" s="116">
        <v>0</v>
      </c>
    </row>
    <row r="357" spans="2:14" x14ac:dyDescent="0.3">
      <c r="B357" s="117">
        <v>347</v>
      </c>
      <c r="C357" s="114">
        <v>44</v>
      </c>
      <c r="D357" s="114" t="s">
        <v>1275</v>
      </c>
      <c r="E357" s="160" t="s">
        <v>1281</v>
      </c>
      <c r="F357" s="115">
        <v>5.6759259259259259E-2</v>
      </c>
      <c r="G357" s="114" t="s">
        <v>338</v>
      </c>
      <c r="H357" s="114">
        <v>51</v>
      </c>
      <c r="I357" s="122" t="s">
        <v>443</v>
      </c>
      <c r="J357" s="114" t="s">
        <v>67</v>
      </c>
      <c r="K357" s="114" t="s">
        <v>1779</v>
      </c>
      <c r="L357" s="114" t="s">
        <v>718</v>
      </c>
      <c r="M357" s="114">
        <v>0</v>
      </c>
      <c r="N357" s="116">
        <v>0.05</v>
      </c>
    </row>
    <row r="358" spans="2:14" x14ac:dyDescent="0.3">
      <c r="B358" s="117">
        <v>348</v>
      </c>
      <c r="C358" s="114">
        <v>44</v>
      </c>
      <c r="D358" s="114" t="s">
        <v>1266</v>
      </c>
      <c r="E358" s="160" t="s">
        <v>793</v>
      </c>
      <c r="F358" s="115">
        <v>5.9745370370370372E-2</v>
      </c>
      <c r="G358" s="114" t="s">
        <v>362</v>
      </c>
      <c r="H358" s="114">
        <v>47</v>
      </c>
      <c r="I358" s="122" t="s">
        <v>1428</v>
      </c>
      <c r="J358" s="114" t="s">
        <v>3</v>
      </c>
      <c r="K358" s="114" t="s">
        <v>1780</v>
      </c>
      <c r="L358" s="114" t="s">
        <v>717</v>
      </c>
      <c r="M358" s="114">
        <v>37.340000000000003</v>
      </c>
      <c r="N358" s="116">
        <v>155.47999999999999</v>
      </c>
    </row>
    <row r="359" spans="2:14" x14ac:dyDescent="0.3">
      <c r="B359" s="117">
        <v>349</v>
      </c>
      <c r="C359" s="114">
        <v>44</v>
      </c>
      <c r="D359" s="114" t="s">
        <v>1270</v>
      </c>
      <c r="E359" s="160" t="s">
        <v>1282</v>
      </c>
      <c r="F359" s="115">
        <v>6.3645833333333332E-2</v>
      </c>
      <c r="G359" s="114" t="s">
        <v>1337</v>
      </c>
      <c r="H359" s="114">
        <v>55</v>
      </c>
      <c r="I359" s="122" t="s">
        <v>1429</v>
      </c>
      <c r="J359" s="114" t="s">
        <v>67</v>
      </c>
      <c r="K359" s="114" t="s">
        <v>1781</v>
      </c>
      <c r="L359" s="114" t="s">
        <v>716</v>
      </c>
      <c r="M359" s="114">
        <v>0</v>
      </c>
      <c r="N359" s="116">
        <v>0</v>
      </c>
    </row>
    <row r="360" spans="2:14" x14ac:dyDescent="0.3">
      <c r="B360" s="117">
        <v>350</v>
      </c>
      <c r="C360" s="114">
        <v>44</v>
      </c>
      <c r="D360" s="114" t="s">
        <v>1264</v>
      </c>
      <c r="E360" s="160" t="s">
        <v>215</v>
      </c>
      <c r="F360" s="115">
        <v>4.2719907407407408E-2</v>
      </c>
      <c r="G360" s="114" t="s">
        <v>355</v>
      </c>
      <c r="H360" s="114">
        <v>35</v>
      </c>
      <c r="I360" s="122" t="s">
        <v>460</v>
      </c>
      <c r="J360" s="114" t="s">
        <v>67</v>
      </c>
      <c r="K360" s="114" t="s">
        <v>1782</v>
      </c>
      <c r="L360" s="114" t="s">
        <v>716</v>
      </c>
      <c r="M360" s="114">
        <v>0.01</v>
      </c>
      <c r="N360" s="116">
        <v>0</v>
      </c>
    </row>
    <row r="361" spans="2:14" x14ac:dyDescent="0.3">
      <c r="B361" s="117">
        <v>351</v>
      </c>
      <c r="C361" s="114">
        <v>44</v>
      </c>
      <c r="D361" s="114" t="s">
        <v>1267</v>
      </c>
      <c r="E361" s="160" t="s">
        <v>787</v>
      </c>
      <c r="F361" s="115">
        <v>6.5185185185185179E-2</v>
      </c>
      <c r="G361" s="114" t="s">
        <v>353</v>
      </c>
      <c r="H361" s="114">
        <v>76</v>
      </c>
      <c r="I361" s="122" t="s">
        <v>385</v>
      </c>
      <c r="J361" s="114" t="s">
        <v>67</v>
      </c>
      <c r="K361" s="114" t="s">
        <v>1783</v>
      </c>
      <c r="L361" s="114" t="s">
        <v>716</v>
      </c>
      <c r="M361" s="114">
        <v>0.01</v>
      </c>
      <c r="N361" s="116">
        <v>0</v>
      </c>
    </row>
    <row r="362" spans="2:14" x14ac:dyDescent="0.3">
      <c r="B362" s="117">
        <v>352</v>
      </c>
      <c r="C362" s="114">
        <v>44</v>
      </c>
      <c r="D362" s="114" t="s">
        <v>1283</v>
      </c>
      <c r="E362" s="160" t="s">
        <v>1265</v>
      </c>
      <c r="F362" s="115">
        <v>4.3321759259259261E-2</v>
      </c>
      <c r="G362" s="114" t="s">
        <v>1338</v>
      </c>
      <c r="H362" s="114">
        <v>43</v>
      </c>
      <c r="I362" s="122" t="s">
        <v>929</v>
      </c>
      <c r="J362" s="114" t="s">
        <v>67</v>
      </c>
      <c r="K362" s="114" t="s">
        <v>1784</v>
      </c>
      <c r="L362" s="114" t="s">
        <v>716</v>
      </c>
      <c r="M362" s="114">
        <v>0</v>
      </c>
      <c r="N362" s="116">
        <v>0</v>
      </c>
    </row>
    <row r="363" spans="2:14" x14ac:dyDescent="0.3">
      <c r="B363" s="117">
        <v>353</v>
      </c>
      <c r="C363" s="114">
        <v>45</v>
      </c>
      <c r="D363" s="114" t="s">
        <v>1265</v>
      </c>
      <c r="E363" s="160" t="s">
        <v>1279</v>
      </c>
      <c r="F363" s="115">
        <v>6.3807870370370376E-2</v>
      </c>
      <c r="G363" s="114" t="s">
        <v>835</v>
      </c>
      <c r="H363" s="114">
        <v>63</v>
      </c>
      <c r="I363" s="122" t="s">
        <v>926</v>
      </c>
      <c r="J363" s="114" t="s">
        <v>3</v>
      </c>
      <c r="K363" s="114" t="s">
        <v>1785</v>
      </c>
      <c r="L363" s="114" t="s">
        <v>717</v>
      </c>
      <c r="M363" s="114">
        <v>246</v>
      </c>
      <c r="N363" s="116" t="s">
        <v>1921</v>
      </c>
    </row>
    <row r="364" spans="2:14" x14ac:dyDescent="0.3">
      <c r="B364" s="117">
        <v>354</v>
      </c>
      <c r="C364" s="114">
        <v>45</v>
      </c>
      <c r="D364" s="114" t="s">
        <v>787</v>
      </c>
      <c r="E364" s="160" t="s">
        <v>1283</v>
      </c>
      <c r="F364" s="115">
        <v>6.446759259259259E-2</v>
      </c>
      <c r="G364" s="114" t="s">
        <v>265</v>
      </c>
      <c r="H364" s="114">
        <v>74</v>
      </c>
      <c r="I364" s="122" t="s">
        <v>369</v>
      </c>
      <c r="J364" s="114" t="s">
        <v>67</v>
      </c>
      <c r="K364" s="114" t="s">
        <v>1786</v>
      </c>
      <c r="L364" s="114" t="s">
        <v>718</v>
      </c>
      <c r="M364" s="114">
        <v>0</v>
      </c>
      <c r="N364" s="116">
        <v>0</v>
      </c>
    </row>
    <row r="365" spans="2:14" x14ac:dyDescent="0.3">
      <c r="B365" s="117">
        <v>355</v>
      </c>
      <c r="C365" s="114">
        <v>45</v>
      </c>
      <c r="D365" s="114" t="s">
        <v>215</v>
      </c>
      <c r="E365" s="160" t="s">
        <v>1267</v>
      </c>
      <c r="F365" s="115">
        <v>6.385416666666667E-2</v>
      </c>
      <c r="G365" s="114" t="s">
        <v>343</v>
      </c>
      <c r="H365" s="114">
        <v>59</v>
      </c>
      <c r="I365" s="122" t="s">
        <v>1430</v>
      </c>
      <c r="J365" s="114" t="s">
        <v>67</v>
      </c>
      <c r="K365" s="114" t="s">
        <v>1787</v>
      </c>
      <c r="L365" s="114" t="s">
        <v>716</v>
      </c>
      <c r="M365" s="114">
        <v>0</v>
      </c>
      <c r="N365" s="116">
        <v>-0.01</v>
      </c>
    </row>
    <row r="366" spans="2:14" x14ac:dyDescent="0.3">
      <c r="B366" s="117">
        <v>356</v>
      </c>
      <c r="C366" s="114">
        <v>45</v>
      </c>
      <c r="D366" s="114" t="s">
        <v>1282</v>
      </c>
      <c r="E366" s="160" t="s">
        <v>1264</v>
      </c>
      <c r="F366" s="115">
        <v>4.6689814814814816E-2</v>
      </c>
      <c r="G366" s="114" t="s">
        <v>826</v>
      </c>
      <c r="H366" s="114">
        <v>36</v>
      </c>
      <c r="I366" s="122" t="s">
        <v>915</v>
      </c>
      <c r="J366" s="114" t="s">
        <v>67</v>
      </c>
      <c r="K366" s="114" t="s">
        <v>1788</v>
      </c>
      <c r="L366" s="114" t="s">
        <v>716</v>
      </c>
      <c r="M366" s="114">
        <v>0</v>
      </c>
      <c r="N366" s="116">
        <v>-0.01</v>
      </c>
    </row>
    <row r="367" spans="2:14" x14ac:dyDescent="0.3">
      <c r="B367" s="117">
        <v>357</v>
      </c>
      <c r="C367" s="114">
        <v>45</v>
      </c>
      <c r="D367" s="114" t="s">
        <v>793</v>
      </c>
      <c r="E367" s="160" t="s">
        <v>1270</v>
      </c>
      <c r="F367" s="115">
        <v>4.5057870370370373E-2</v>
      </c>
      <c r="G367" s="114" t="s">
        <v>1339</v>
      </c>
      <c r="H367" s="114">
        <v>40</v>
      </c>
      <c r="I367" s="122" t="s">
        <v>1431</v>
      </c>
      <c r="J367" s="114" t="s">
        <v>67</v>
      </c>
      <c r="K367" s="114" t="s">
        <v>1789</v>
      </c>
      <c r="L367" s="114" t="s">
        <v>715</v>
      </c>
      <c r="M367" s="114">
        <v>0</v>
      </c>
      <c r="N367" s="116">
        <v>0</v>
      </c>
    </row>
    <row r="368" spans="2:14" x14ac:dyDescent="0.3">
      <c r="B368" s="117">
        <v>358</v>
      </c>
      <c r="C368" s="114">
        <v>45</v>
      </c>
      <c r="D368" s="114" t="s">
        <v>1281</v>
      </c>
      <c r="E368" s="160" t="s">
        <v>1266</v>
      </c>
      <c r="F368" s="115">
        <v>5.876157407407407E-2</v>
      </c>
      <c r="G368" s="114" t="s">
        <v>1326</v>
      </c>
      <c r="H368" s="114">
        <v>53</v>
      </c>
      <c r="I368" s="122" t="s">
        <v>1413</v>
      </c>
      <c r="J368" s="114" t="s">
        <v>67</v>
      </c>
      <c r="K368" s="114" t="s">
        <v>1790</v>
      </c>
      <c r="L368" s="114" t="s">
        <v>718</v>
      </c>
      <c r="M368" s="114">
        <v>-0.05</v>
      </c>
      <c r="N368" s="116">
        <v>0</v>
      </c>
    </row>
    <row r="369" spans="2:14" x14ac:dyDescent="0.3">
      <c r="B369" s="117">
        <v>359</v>
      </c>
      <c r="C369" s="114">
        <v>45</v>
      </c>
      <c r="D369" s="114" t="s">
        <v>1280</v>
      </c>
      <c r="E369" s="160" t="s">
        <v>1275</v>
      </c>
      <c r="F369" s="115">
        <v>5.5706018518518523E-2</v>
      </c>
      <c r="G369" s="114" t="s">
        <v>1304</v>
      </c>
      <c r="H369" s="114">
        <v>55</v>
      </c>
      <c r="I369" s="122" t="s">
        <v>1377</v>
      </c>
      <c r="J369" s="114" t="s">
        <v>67</v>
      </c>
      <c r="K369" s="114" t="s">
        <v>1791</v>
      </c>
      <c r="L369" s="114" t="s">
        <v>716</v>
      </c>
      <c r="M369" s="114">
        <v>0</v>
      </c>
      <c r="N369" s="116">
        <v>0</v>
      </c>
    </row>
    <row r="370" spans="2:14" x14ac:dyDescent="0.3">
      <c r="B370" s="117">
        <v>360</v>
      </c>
      <c r="C370" s="114">
        <v>45</v>
      </c>
      <c r="D370" s="114" t="s">
        <v>217</v>
      </c>
      <c r="E370" s="160" t="s">
        <v>1284</v>
      </c>
      <c r="F370" s="115">
        <v>5.8263888888888893E-2</v>
      </c>
      <c r="G370" s="114" t="s">
        <v>1340</v>
      </c>
      <c r="H370" s="114">
        <v>60</v>
      </c>
      <c r="I370" s="122" t="s">
        <v>1432</v>
      </c>
      <c r="J370" s="114" t="s">
        <v>4</v>
      </c>
      <c r="K370" s="114" t="s">
        <v>1792</v>
      </c>
      <c r="L370" s="114" t="s">
        <v>718</v>
      </c>
      <c r="M370" s="114">
        <v>-17.68</v>
      </c>
      <c r="N370" s="116">
        <v>-25.15</v>
      </c>
    </row>
    <row r="371" spans="2:14" x14ac:dyDescent="0.3">
      <c r="B371" s="117">
        <v>361</v>
      </c>
      <c r="C371" s="114">
        <v>46</v>
      </c>
      <c r="D371" s="114" t="s">
        <v>1279</v>
      </c>
      <c r="E371" s="160" t="s">
        <v>1284</v>
      </c>
      <c r="F371" s="115">
        <v>6.7754629629629637E-2</v>
      </c>
      <c r="G371" s="114" t="s">
        <v>802</v>
      </c>
      <c r="H371" s="114">
        <v>74</v>
      </c>
      <c r="I371" s="122" t="s">
        <v>1390</v>
      </c>
      <c r="J371" s="114" t="s">
        <v>4</v>
      </c>
      <c r="K371" s="114" t="s">
        <v>1793</v>
      </c>
      <c r="L371" s="114" t="s">
        <v>717</v>
      </c>
      <c r="M371" s="114" t="s">
        <v>1923</v>
      </c>
      <c r="N371" s="116">
        <v>-72.67</v>
      </c>
    </row>
    <row r="372" spans="2:14" x14ac:dyDescent="0.3">
      <c r="B372" s="117">
        <v>362</v>
      </c>
      <c r="C372" s="114">
        <v>46</v>
      </c>
      <c r="D372" s="114" t="s">
        <v>217</v>
      </c>
      <c r="E372" s="160" t="s">
        <v>1275</v>
      </c>
      <c r="F372" s="115">
        <v>5.4108796296296301E-2</v>
      </c>
      <c r="G372" s="114" t="s">
        <v>264</v>
      </c>
      <c r="H372" s="114">
        <v>60</v>
      </c>
      <c r="I372" s="122" t="s">
        <v>416</v>
      </c>
      <c r="J372" s="114" t="s">
        <v>67</v>
      </c>
      <c r="K372" s="114" t="s">
        <v>1794</v>
      </c>
      <c r="L372" s="114" t="s">
        <v>718</v>
      </c>
      <c r="M372" s="114">
        <v>0.35</v>
      </c>
      <c r="N372" s="116">
        <v>0</v>
      </c>
    </row>
    <row r="373" spans="2:14" x14ac:dyDescent="0.3">
      <c r="B373" s="117">
        <v>363</v>
      </c>
      <c r="C373" s="114">
        <v>46</v>
      </c>
      <c r="D373" s="114" t="s">
        <v>1280</v>
      </c>
      <c r="E373" s="160" t="s">
        <v>1266</v>
      </c>
      <c r="F373" s="115">
        <v>6.598379629629629E-2</v>
      </c>
      <c r="G373" s="114" t="s">
        <v>1311</v>
      </c>
      <c r="H373" s="114">
        <v>70</v>
      </c>
      <c r="I373" s="122" t="s">
        <v>1391</v>
      </c>
      <c r="J373" s="114" t="s">
        <v>67</v>
      </c>
      <c r="K373" s="114" t="s">
        <v>1795</v>
      </c>
      <c r="L373" s="114" t="s">
        <v>716</v>
      </c>
      <c r="M373" s="114">
        <v>0</v>
      </c>
      <c r="N373" s="116">
        <v>0</v>
      </c>
    </row>
    <row r="374" spans="2:14" x14ac:dyDescent="0.3">
      <c r="B374" s="117">
        <v>364</v>
      </c>
      <c r="C374" s="114">
        <v>46</v>
      </c>
      <c r="D374" s="114" t="s">
        <v>1281</v>
      </c>
      <c r="E374" s="160" t="s">
        <v>1270</v>
      </c>
      <c r="F374" s="115">
        <v>6.3379629629629633E-2</v>
      </c>
      <c r="G374" s="114" t="s">
        <v>300</v>
      </c>
      <c r="H374" s="114">
        <v>54</v>
      </c>
      <c r="I374" s="122" t="s">
        <v>406</v>
      </c>
      <c r="J374" s="114" t="s">
        <v>4</v>
      </c>
      <c r="K374" s="114" t="s">
        <v>1796</v>
      </c>
      <c r="L374" s="114" t="s">
        <v>717</v>
      </c>
      <c r="M374" s="114">
        <v>-987.44</v>
      </c>
      <c r="N374" s="116">
        <v>-13.12</v>
      </c>
    </row>
    <row r="375" spans="2:14" x14ac:dyDescent="0.3">
      <c r="B375" s="117">
        <v>365</v>
      </c>
      <c r="C375" s="114">
        <v>46</v>
      </c>
      <c r="D375" s="114" t="s">
        <v>793</v>
      </c>
      <c r="E375" s="160" t="s">
        <v>1264</v>
      </c>
      <c r="F375" s="115">
        <v>5.7627314814814812E-2</v>
      </c>
      <c r="G375" s="114" t="s">
        <v>325</v>
      </c>
      <c r="H375" s="114">
        <v>68</v>
      </c>
      <c r="I375" s="122" t="s">
        <v>925</v>
      </c>
      <c r="J375" s="114" t="s">
        <v>67</v>
      </c>
      <c r="K375" s="114" t="s">
        <v>1797</v>
      </c>
      <c r="L375" s="114" t="s">
        <v>716</v>
      </c>
      <c r="M375" s="114">
        <v>0</v>
      </c>
      <c r="N375" s="116">
        <v>0</v>
      </c>
    </row>
    <row r="376" spans="2:14" x14ac:dyDescent="0.3">
      <c r="B376" s="117">
        <v>366</v>
      </c>
      <c r="C376" s="114">
        <v>46</v>
      </c>
      <c r="D376" s="114" t="s">
        <v>1282</v>
      </c>
      <c r="E376" s="160" t="s">
        <v>1267</v>
      </c>
      <c r="F376" s="115">
        <v>7.2048611111111105E-2</v>
      </c>
      <c r="G376" s="114" t="s">
        <v>1310</v>
      </c>
      <c r="H376" s="114">
        <v>89</v>
      </c>
      <c r="I376" s="122" t="s">
        <v>1387</v>
      </c>
      <c r="J376" s="114" t="s">
        <v>3</v>
      </c>
      <c r="K376" s="114" t="s">
        <v>1798</v>
      </c>
      <c r="L376" s="114" t="s">
        <v>717</v>
      </c>
      <c r="M376" s="114">
        <v>298.97000000000003</v>
      </c>
      <c r="N376" s="116">
        <v>72.3</v>
      </c>
    </row>
    <row r="377" spans="2:14" x14ac:dyDescent="0.3">
      <c r="B377" s="117">
        <v>367</v>
      </c>
      <c r="C377" s="114">
        <v>46</v>
      </c>
      <c r="D377" s="114" t="s">
        <v>215</v>
      </c>
      <c r="E377" s="160" t="s">
        <v>1283</v>
      </c>
      <c r="F377" s="115">
        <v>5.5231481481481486E-2</v>
      </c>
      <c r="G377" s="114" t="s">
        <v>352</v>
      </c>
      <c r="H377" s="114">
        <v>53</v>
      </c>
      <c r="I377" s="122" t="s">
        <v>456</v>
      </c>
      <c r="J377" s="114" t="s">
        <v>67</v>
      </c>
      <c r="K377" s="114" t="s">
        <v>1799</v>
      </c>
      <c r="L377" s="114" t="s">
        <v>718</v>
      </c>
      <c r="M377" s="114">
        <v>0</v>
      </c>
      <c r="N377" s="116">
        <v>0</v>
      </c>
    </row>
    <row r="378" spans="2:14" x14ac:dyDescent="0.3">
      <c r="B378" s="117">
        <v>368</v>
      </c>
      <c r="C378" s="114">
        <v>46</v>
      </c>
      <c r="D378" s="114" t="s">
        <v>787</v>
      </c>
      <c r="E378" s="160" t="s">
        <v>1265</v>
      </c>
      <c r="F378" s="115">
        <v>7.1793981481481486E-2</v>
      </c>
      <c r="G378" s="114" t="s">
        <v>1312</v>
      </c>
      <c r="H378" s="114">
        <v>100</v>
      </c>
      <c r="I378" s="122" t="s">
        <v>425</v>
      </c>
      <c r="J378" s="114" t="s">
        <v>67</v>
      </c>
      <c r="K378" s="114" t="s">
        <v>1800</v>
      </c>
      <c r="L378" s="114" t="s">
        <v>716</v>
      </c>
      <c r="M378" s="114">
        <v>0</v>
      </c>
      <c r="N378" s="116">
        <v>0</v>
      </c>
    </row>
    <row r="379" spans="2:14" x14ac:dyDescent="0.3">
      <c r="B379" s="117">
        <v>369</v>
      </c>
      <c r="C379" s="114">
        <v>47</v>
      </c>
      <c r="D379" s="114" t="s">
        <v>787</v>
      </c>
      <c r="E379" s="160" t="s">
        <v>1279</v>
      </c>
      <c r="F379" s="115">
        <v>5.4699074074074074E-2</v>
      </c>
      <c r="G379" s="114" t="s">
        <v>1313</v>
      </c>
      <c r="H379" s="114">
        <v>48</v>
      </c>
      <c r="I379" s="122" t="s">
        <v>1392</v>
      </c>
      <c r="J379" s="114" t="s">
        <v>3</v>
      </c>
      <c r="K379" s="114" t="s">
        <v>1801</v>
      </c>
      <c r="L379" s="114" t="s">
        <v>717</v>
      </c>
      <c r="M379" s="114" t="s">
        <v>1924</v>
      </c>
      <c r="N379" s="116" t="s">
        <v>1938</v>
      </c>
    </row>
    <row r="380" spans="2:14" x14ac:dyDescent="0.3">
      <c r="B380" s="117">
        <v>370</v>
      </c>
      <c r="C380" s="114">
        <v>47</v>
      </c>
      <c r="D380" s="114" t="s">
        <v>1265</v>
      </c>
      <c r="E380" s="160" t="s">
        <v>215</v>
      </c>
      <c r="F380" s="115">
        <v>7.0173611111111103E-2</v>
      </c>
      <c r="G380" s="114" t="s">
        <v>827</v>
      </c>
      <c r="H380" s="114">
        <v>89</v>
      </c>
      <c r="I380" s="122" t="s">
        <v>916</v>
      </c>
      <c r="J380" s="114" t="s">
        <v>3</v>
      </c>
      <c r="K380" s="114" t="s">
        <v>1802</v>
      </c>
      <c r="L380" s="114" t="s">
        <v>717</v>
      </c>
      <c r="M380" s="114">
        <v>246</v>
      </c>
      <c r="N380" s="116" t="s">
        <v>1229</v>
      </c>
    </row>
    <row r="381" spans="2:14" x14ac:dyDescent="0.3">
      <c r="B381" s="117">
        <v>371</v>
      </c>
      <c r="C381" s="114">
        <v>47</v>
      </c>
      <c r="D381" s="114" t="s">
        <v>1283</v>
      </c>
      <c r="E381" s="160" t="s">
        <v>1282</v>
      </c>
      <c r="F381" s="115">
        <v>8.6087962962962963E-2</v>
      </c>
      <c r="G381" s="114" t="s">
        <v>863</v>
      </c>
      <c r="H381" s="114">
        <v>202</v>
      </c>
      <c r="I381" s="122" t="s">
        <v>960</v>
      </c>
      <c r="J381" s="114" t="s">
        <v>67</v>
      </c>
      <c r="K381" s="114" t="s">
        <v>1803</v>
      </c>
      <c r="L381" s="114" t="s">
        <v>715</v>
      </c>
      <c r="M381" s="114">
        <v>0</v>
      </c>
      <c r="N381" s="116">
        <v>0</v>
      </c>
    </row>
    <row r="382" spans="2:14" x14ac:dyDescent="0.3">
      <c r="B382" s="117">
        <v>372</v>
      </c>
      <c r="C382" s="114">
        <v>47</v>
      </c>
      <c r="D382" s="114" t="s">
        <v>1267</v>
      </c>
      <c r="E382" s="160" t="s">
        <v>793</v>
      </c>
      <c r="F382" s="115">
        <v>6.5844907407407408E-2</v>
      </c>
      <c r="G382" s="114" t="s">
        <v>840</v>
      </c>
      <c r="H382" s="114">
        <v>79</v>
      </c>
      <c r="I382" s="122" t="s">
        <v>934</v>
      </c>
      <c r="J382" s="114" t="s">
        <v>67</v>
      </c>
      <c r="K382" s="114" t="s">
        <v>1804</v>
      </c>
      <c r="L382" s="114" t="s">
        <v>716</v>
      </c>
      <c r="M382" s="114">
        <v>0.01</v>
      </c>
      <c r="N382" s="116">
        <v>0</v>
      </c>
    </row>
    <row r="383" spans="2:14" x14ac:dyDescent="0.3">
      <c r="B383" s="117">
        <v>373</v>
      </c>
      <c r="C383" s="114">
        <v>47</v>
      </c>
      <c r="D383" s="114" t="s">
        <v>1264</v>
      </c>
      <c r="E383" s="160" t="s">
        <v>1281</v>
      </c>
      <c r="F383" s="115">
        <v>6.2152777777777779E-2</v>
      </c>
      <c r="G383" s="114" t="s">
        <v>1314</v>
      </c>
      <c r="H383" s="114">
        <v>55</v>
      </c>
      <c r="I383" s="122" t="s">
        <v>1393</v>
      </c>
      <c r="J383" s="114" t="s">
        <v>3</v>
      </c>
      <c r="K383" s="114" t="s">
        <v>1805</v>
      </c>
      <c r="L383" s="114" t="s">
        <v>717</v>
      </c>
      <c r="M383" s="114">
        <v>95.14</v>
      </c>
      <c r="N383" s="116" t="s">
        <v>746</v>
      </c>
    </row>
    <row r="384" spans="2:14" x14ac:dyDescent="0.3">
      <c r="B384" s="117">
        <v>374</v>
      </c>
      <c r="C384" s="114">
        <v>47</v>
      </c>
      <c r="D384" s="114" t="s">
        <v>1270</v>
      </c>
      <c r="E384" s="160" t="s">
        <v>1280</v>
      </c>
      <c r="F384" s="115">
        <v>5.4375E-2</v>
      </c>
      <c r="G384" s="114" t="s">
        <v>835</v>
      </c>
      <c r="H384" s="114">
        <v>53</v>
      </c>
      <c r="I384" s="122" t="s">
        <v>926</v>
      </c>
      <c r="J384" s="114" t="s">
        <v>67</v>
      </c>
      <c r="K384" s="114" t="s">
        <v>1806</v>
      </c>
      <c r="L384" s="114" t="s">
        <v>718</v>
      </c>
      <c r="M384" s="114">
        <v>0</v>
      </c>
      <c r="N384" s="116">
        <v>0</v>
      </c>
    </row>
    <row r="385" spans="2:14" x14ac:dyDescent="0.3">
      <c r="B385" s="117">
        <v>375</v>
      </c>
      <c r="C385" s="114">
        <v>47</v>
      </c>
      <c r="D385" s="114" t="s">
        <v>1266</v>
      </c>
      <c r="E385" s="160" t="s">
        <v>217</v>
      </c>
      <c r="F385" s="115">
        <v>5.6689814814814811E-2</v>
      </c>
      <c r="G385" s="114" t="s">
        <v>283</v>
      </c>
      <c r="H385" s="114">
        <v>50</v>
      </c>
      <c r="I385" s="122" t="s">
        <v>386</v>
      </c>
      <c r="J385" s="114" t="s">
        <v>67</v>
      </c>
      <c r="K385" s="114" t="s">
        <v>1807</v>
      </c>
      <c r="L385" s="114" t="s">
        <v>718</v>
      </c>
      <c r="M385" s="114">
        <v>0</v>
      </c>
      <c r="N385" s="116">
        <v>0</v>
      </c>
    </row>
    <row r="386" spans="2:14" x14ac:dyDescent="0.3">
      <c r="B386" s="117">
        <v>376</v>
      </c>
      <c r="C386" s="114">
        <v>47</v>
      </c>
      <c r="D386" s="114" t="s">
        <v>1275</v>
      </c>
      <c r="E386" s="160" t="s">
        <v>1284</v>
      </c>
      <c r="F386" s="115">
        <v>4.7719907407407412E-2</v>
      </c>
      <c r="G386" s="114" t="s">
        <v>1315</v>
      </c>
      <c r="H386" s="114">
        <v>42</v>
      </c>
      <c r="I386" s="122" t="s">
        <v>1394</v>
      </c>
      <c r="J386" s="114" t="s">
        <v>67</v>
      </c>
      <c r="K386" s="114" t="s">
        <v>1808</v>
      </c>
      <c r="L386" s="114" t="s">
        <v>715</v>
      </c>
      <c r="M386" s="114">
        <v>0</v>
      </c>
      <c r="N386" s="116">
        <v>0</v>
      </c>
    </row>
    <row r="387" spans="2:14" x14ac:dyDescent="0.3">
      <c r="B387" s="117">
        <v>377</v>
      </c>
      <c r="C387" s="114">
        <v>48</v>
      </c>
      <c r="D387" s="114" t="s">
        <v>1279</v>
      </c>
      <c r="E387" s="160" t="s">
        <v>1275</v>
      </c>
      <c r="F387" s="115">
        <v>4.9861111111111113E-2</v>
      </c>
      <c r="G387" s="114" t="s">
        <v>266</v>
      </c>
      <c r="H387" s="114">
        <v>49</v>
      </c>
      <c r="I387" s="122" t="s">
        <v>370</v>
      </c>
      <c r="J387" s="114" t="s">
        <v>67</v>
      </c>
      <c r="K387" s="114" t="s">
        <v>1809</v>
      </c>
      <c r="L387" s="114" t="s">
        <v>716</v>
      </c>
      <c r="M387" s="114">
        <v>0</v>
      </c>
      <c r="N387" s="116">
        <v>0</v>
      </c>
    </row>
    <row r="388" spans="2:14" x14ac:dyDescent="0.3">
      <c r="B388" s="117">
        <v>378</v>
      </c>
      <c r="C388" s="114">
        <v>48</v>
      </c>
      <c r="D388" s="114" t="s">
        <v>1284</v>
      </c>
      <c r="E388" s="160" t="s">
        <v>1266</v>
      </c>
      <c r="F388" s="115">
        <v>6.1053240740740734E-2</v>
      </c>
      <c r="G388" s="114" t="s">
        <v>817</v>
      </c>
      <c r="H388" s="114">
        <v>55</v>
      </c>
      <c r="I388" s="122" t="s">
        <v>899</v>
      </c>
      <c r="J388" s="114" t="s">
        <v>67</v>
      </c>
      <c r="K388" s="114" t="s">
        <v>1810</v>
      </c>
      <c r="L388" s="114" t="s">
        <v>715</v>
      </c>
      <c r="M388" s="114">
        <v>0</v>
      </c>
      <c r="N388" s="116">
        <v>0</v>
      </c>
    </row>
    <row r="389" spans="2:14" x14ac:dyDescent="0.3">
      <c r="B389" s="117">
        <v>379</v>
      </c>
      <c r="C389" s="114">
        <v>48</v>
      </c>
      <c r="D389" s="114" t="s">
        <v>217</v>
      </c>
      <c r="E389" s="160" t="s">
        <v>1270</v>
      </c>
      <c r="F389" s="115">
        <v>5.7256944444444437E-2</v>
      </c>
      <c r="G389" s="114" t="s">
        <v>266</v>
      </c>
      <c r="H389" s="114">
        <v>56</v>
      </c>
      <c r="I389" s="122" t="s">
        <v>370</v>
      </c>
      <c r="J389" s="114" t="s">
        <v>67</v>
      </c>
      <c r="K389" s="114" t="s">
        <v>1811</v>
      </c>
      <c r="L389" s="114" t="s">
        <v>715</v>
      </c>
      <c r="M389" s="114">
        <v>0</v>
      </c>
      <c r="N389" s="116">
        <v>0</v>
      </c>
    </row>
    <row r="390" spans="2:14" x14ac:dyDescent="0.3">
      <c r="B390" s="117">
        <v>380</v>
      </c>
      <c r="C390" s="114">
        <v>48</v>
      </c>
      <c r="D390" s="114" t="s">
        <v>1280</v>
      </c>
      <c r="E390" s="160" t="s">
        <v>1264</v>
      </c>
      <c r="F390" s="115">
        <v>6.0949074074074072E-2</v>
      </c>
      <c r="G390" s="114" t="s">
        <v>824</v>
      </c>
      <c r="H390" s="114">
        <v>49</v>
      </c>
      <c r="I390" s="122" t="s">
        <v>909</v>
      </c>
      <c r="J390" s="114" t="s">
        <v>3</v>
      </c>
      <c r="K390" s="114" t="s">
        <v>1812</v>
      </c>
      <c r="L390" s="114" t="s">
        <v>717</v>
      </c>
      <c r="M390" s="114">
        <v>13.27</v>
      </c>
      <c r="N390" s="116">
        <v>77.34</v>
      </c>
    </row>
    <row r="391" spans="2:14" x14ac:dyDescent="0.3">
      <c r="B391" s="117">
        <v>381</v>
      </c>
      <c r="C391" s="114">
        <v>48</v>
      </c>
      <c r="D391" s="114" t="s">
        <v>1281</v>
      </c>
      <c r="E391" s="160" t="s">
        <v>1267</v>
      </c>
      <c r="F391" s="115">
        <v>6.9293981481481484E-2</v>
      </c>
      <c r="G391" s="114" t="s">
        <v>846</v>
      </c>
      <c r="H391" s="114">
        <v>77</v>
      </c>
      <c r="I391" s="122" t="s">
        <v>939</v>
      </c>
      <c r="J391" s="114" t="s">
        <v>3</v>
      </c>
      <c r="K391" s="114" t="s">
        <v>1813</v>
      </c>
      <c r="L391" s="114" t="s">
        <v>717</v>
      </c>
      <c r="M391" s="114" t="s">
        <v>742</v>
      </c>
      <c r="N391" s="116" t="s">
        <v>755</v>
      </c>
    </row>
    <row r="392" spans="2:14" x14ac:dyDescent="0.3">
      <c r="B392" s="117">
        <v>382</v>
      </c>
      <c r="C392" s="114">
        <v>48</v>
      </c>
      <c r="D392" s="114" t="s">
        <v>793</v>
      </c>
      <c r="E392" s="160" t="s">
        <v>1283</v>
      </c>
      <c r="F392" s="115">
        <v>4.2245370370370371E-2</v>
      </c>
      <c r="G392" s="114" t="s">
        <v>802</v>
      </c>
      <c r="H392" s="114">
        <v>41</v>
      </c>
      <c r="I392" s="122" t="s">
        <v>1390</v>
      </c>
      <c r="J392" s="114" t="s">
        <v>67</v>
      </c>
      <c r="K392" s="114" t="s">
        <v>1814</v>
      </c>
      <c r="L392" s="114" t="s">
        <v>716</v>
      </c>
      <c r="M392" s="114">
        <v>0</v>
      </c>
      <c r="N392" s="116">
        <v>0</v>
      </c>
    </row>
    <row r="393" spans="2:14" x14ac:dyDescent="0.3">
      <c r="B393" s="117">
        <v>383</v>
      </c>
      <c r="C393" s="114">
        <v>48</v>
      </c>
      <c r="D393" s="114" t="s">
        <v>1282</v>
      </c>
      <c r="E393" s="160" t="s">
        <v>1265</v>
      </c>
      <c r="F393" s="115">
        <v>6.8912037037037036E-2</v>
      </c>
      <c r="G393" s="114" t="s">
        <v>338</v>
      </c>
      <c r="H393" s="114">
        <v>73</v>
      </c>
      <c r="I393" s="122" t="s">
        <v>443</v>
      </c>
      <c r="J393" s="114" t="s">
        <v>3</v>
      </c>
      <c r="K393" s="114" t="s">
        <v>1815</v>
      </c>
      <c r="L393" s="114" t="s">
        <v>717</v>
      </c>
      <c r="M393" s="114">
        <v>298.77</v>
      </c>
      <c r="N393" s="116">
        <v>246</v>
      </c>
    </row>
    <row r="394" spans="2:14" x14ac:dyDescent="0.3">
      <c r="B394" s="117">
        <v>384</v>
      </c>
      <c r="C394" s="114">
        <v>48</v>
      </c>
      <c r="D394" s="114" t="s">
        <v>215</v>
      </c>
      <c r="E394" s="160" t="s">
        <v>787</v>
      </c>
      <c r="F394" s="115">
        <v>5.4178240740740735E-2</v>
      </c>
      <c r="G394" s="114" t="s">
        <v>1316</v>
      </c>
      <c r="H394" s="114">
        <v>50</v>
      </c>
      <c r="I394" s="122" t="s">
        <v>395</v>
      </c>
      <c r="J394" s="114" t="s">
        <v>67</v>
      </c>
      <c r="K394" s="114" t="s">
        <v>1816</v>
      </c>
      <c r="L394" s="114" t="s">
        <v>718</v>
      </c>
      <c r="M394" s="114">
        <v>0</v>
      </c>
      <c r="N394" s="116">
        <v>0</v>
      </c>
    </row>
    <row r="395" spans="2:14" x14ac:dyDescent="0.3">
      <c r="B395" s="117">
        <v>385</v>
      </c>
      <c r="C395" s="114">
        <v>49</v>
      </c>
      <c r="D395" s="114" t="s">
        <v>215</v>
      </c>
      <c r="E395" s="160" t="s">
        <v>1279</v>
      </c>
      <c r="F395" s="115">
        <v>5.6678240740740737E-2</v>
      </c>
      <c r="G395" s="114" t="s">
        <v>1317</v>
      </c>
      <c r="H395" s="114">
        <v>52</v>
      </c>
      <c r="I395" s="122" t="s">
        <v>1395</v>
      </c>
      <c r="J395" s="114" t="s">
        <v>67</v>
      </c>
      <c r="K395" s="114" t="s">
        <v>1817</v>
      </c>
      <c r="L395" s="114" t="s">
        <v>716</v>
      </c>
      <c r="M395" s="114">
        <v>0</v>
      </c>
      <c r="N395" s="116">
        <v>0</v>
      </c>
    </row>
    <row r="396" spans="2:14" x14ac:dyDescent="0.3">
      <c r="B396" s="117">
        <v>386</v>
      </c>
      <c r="C396" s="114">
        <v>49</v>
      </c>
      <c r="D396" s="114" t="s">
        <v>787</v>
      </c>
      <c r="E396" s="160" t="s">
        <v>1282</v>
      </c>
      <c r="F396" s="115">
        <v>6.732638888888888E-2</v>
      </c>
      <c r="G396" s="114" t="s">
        <v>323</v>
      </c>
      <c r="H396" s="114">
        <v>73</v>
      </c>
      <c r="I396" s="122" t="s">
        <v>1396</v>
      </c>
      <c r="J396" s="114" t="s">
        <v>67</v>
      </c>
      <c r="K396" s="114" t="s">
        <v>1818</v>
      </c>
      <c r="L396" s="114" t="s">
        <v>715</v>
      </c>
      <c r="M396" s="114">
        <v>0</v>
      </c>
      <c r="N396" s="116">
        <v>0</v>
      </c>
    </row>
    <row r="397" spans="2:14" x14ac:dyDescent="0.3">
      <c r="B397" s="117">
        <v>387</v>
      </c>
      <c r="C397" s="114">
        <v>49</v>
      </c>
      <c r="D397" s="114" t="s">
        <v>1265</v>
      </c>
      <c r="E397" s="160" t="s">
        <v>793</v>
      </c>
      <c r="F397" s="115">
        <v>4.8206018518518523E-2</v>
      </c>
      <c r="G397" s="114" t="s">
        <v>1318</v>
      </c>
      <c r="H397" s="114">
        <v>47</v>
      </c>
      <c r="I397" s="122" t="s">
        <v>1397</v>
      </c>
      <c r="J397" s="114" t="s">
        <v>67</v>
      </c>
      <c r="K397" s="114" t="s">
        <v>1819</v>
      </c>
      <c r="L397" s="114" t="s">
        <v>716</v>
      </c>
      <c r="M397" s="114">
        <v>7.0000000000000007E-2</v>
      </c>
      <c r="N397" s="116">
        <v>0</v>
      </c>
    </row>
    <row r="398" spans="2:14" x14ac:dyDescent="0.3">
      <c r="B398" s="117">
        <v>388</v>
      </c>
      <c r="C398" s="114">
        <v>49</v>
      </c>
      <c r="D398" s="114" t="s">
        <v>1283</v>
      </c>
      <c r="E398" s="160" t="s">
        <v>1281</v>
      </c>
      <c r="F398" s="115">
        <v>5.710648148148148E-2</v>
      </c>
      <c r="G398" s="114" t="s">
        <v>325</v>
      </c>
      <c r="H398" s="114">
        <v>47</v>
      </c>
      <c r="I398" s="122" t="s">
        <v>1398</v>
      </c>
      <c r="J398" s="114" t="s">
        <v>3</v>
      </c>
      <c r="K398" s="114" t="s">
        <v>1820</v>
      </c>
      <c r="L398" s="114" t="s">
        <v>717</v>
      </c>
      <c r="M398" s="114" t="s">
        <v>731</v>
      </c>
      <c r="N398" s="116" t="s">
        <v>1232</v>
      </c>
    </row>
    <row r="399" spans="2:14" x14ac:dyDescent="0.3">
      <c r="B399" s="117">
        <v>389</v>
      </c>
      <c r="C399" s="114">
        <v>49</v>
      </c>
      <c r="D399" s="114" t="s">
        <v>1267</v>
      </c>
      <c r="E399" s="160" t="s">
        <v>1280</v>
      </c>
      <c r="F399" s="115">
        <v>5.167824074074074E-2</v>
      </c>
      <c r="G399" s="114" t="s">
        <v>835</v>
      </c>
      <c r="H399" s="114">
        <v>31</v>
      </c>
      <c r="I399" s="122" t="s">
        <v>926</v>
      </c>
      <c r="J399" s="114" t="s">
        <v>67</v>
      </c>
      <c r="K399" s="114" t="s">
        <v>1821</v>
      </c>
      <c r="L399" s="114" t="s">
        <v>715</v>
      </c>
      <c r="M399" s="114">
        <v>0.01</v>
      </c>
      <c r="N399" s="116">
        <v>0</v>
      </c>
    </row>
    <row r="400" spans="2:14" x14ac:dyDescent="0.3">
      <c r="B400" s="117">
        <v>390</v>
      </c>
      <c r="C400" s="114">
        <v>49</v>
      </c>
      <c r="D400" s="114" t="s">
        <v>1264</v>
      </c>
      <c r="E400" s="160" t="s">
        <v>217</v>
      </c>
      <c r="F400" s="115">
        <v>5.4722222222222228E-2</v>
      </c>
      <c r="G400" s="114" t="s">
        <v>859</v>
      </c>
      <c r="H400" s="114">
        <v>55</v>
      </c>
      <c r="I400" s="122" t="s">
        <v>1399</v>
      </c>
      <c r="J400" s="114" t="s">
        <v>3</v>
      </c>
      <c r="K400" s="114" t="s">
        <v>1822</v>
      </c>
      <c r="L400" s="114" t="s">
        <v>717</v>
      </c>
      <c r="M400" s="114" t="s">
        <v>747</v>
      </c>
      <c r="N400" s="116" t="s">
        <v>1939</v>
      </c>
    </row>
    <row r="401" spans="2:14" x14ac:dyDescent="0.3">
      <c r="B401" s="117">
        <v>391</v>
      </c>
      <c r="C401" s="114">
        <v>49</v>
      </c>
      <c r="D401" s="114" t="s">
        <v>1270</v>
      </c>
      <c r="E401" s="160" t="s">
        <v>1284</v>
      </c>
      <c r="F401" s="115">
        <v>4.8749999999999995E-2</v>
      </c>
      <c r="G401" s="114" t="s">
        <v>1291</v>
      </c>
      <c r="H401" s="114">
        <v>49</v>
      </c>
      <c r="I401" s="122" t="s">
        <v>1355</v>
      </c>
      <c r="J401" s="114" t="s">
        <v>67</v>
      </c>
      <c r="K401" s="114" t="s">
        <v>1823</v>
      </c>
      <c r="L401" s="114" t="s">
        <v>716</v>
      </c>
      <c r="M401" s="114">
        <v>0</v>
      </c>
      <c r="N401" s="116">
        <v>0</v>
      </c>
    </row>
    <row r="402" spans="2:14" x14ac:dyDescent="0.3">
      <c r="B402" s="117">
        <v>392</v>
      </c>
      <c r="C402" s="114">
        <v>49</v>
      </c>
      <c r="D402" s="114" t="s">
        <v>1266</v>
      </c>
      <c r="E402" s="160" t="s">
        <v>1275</v>
      </c>
      <c r="F402" s="115">
        <v>7.4675925925925923E-2</v>
      </c>
      <c r="G402" s="114" t="s">
        <v>1291</v>
      </c>
      <c r="H402" s="114">
        <v>109</v>
      </c>
      <c r="I402" s="122" t="s">
        <v>1355</v>
      </c>
      <c r="J402" s="114" t="s">
        <v>3</v>
      </c>
      <c r="K402" s="114" t="s">
        <v>1824</v>
      </c>
      <c r="L402" s="114" t="s">
        <v>717</v>
      </c>
      <c r="M402" s="114">
        <v>30.03</v>
      </c>
      <c r="N402" s="116">
        <v>14</v>
      </c>
    </row>
    <row r="403" spans="2:14" x14ac:dyDescent="0.3">
      <c r="B403" s="117">
        <v>393</v>
      </c>
      <c r="C403" s="114">
        <v>50</v>
      </c>
      <c r="D403" s="114" t="s">
        <v>1279</v>
      </c>
      <c r="E403" s="160" t="s">
        <v>1266</v>
      </c>
      <c r="F403" s="115">
        <v>6.4421296296296296E-2</v>
      </c>
      <c r="G403" s="114" t="s">
        <v>1319</v>
      </c>
      <c r="H403" s="114">
        <v>76</v>
      </c>
      <c r="I403" s="122" t="s">
        <v>1400</v>
      </c>
      <c r="J403" s="114" t="s">
        <v>67</v>
      </c>
      <c r="K403" s="114" t="s">
        <v>1825</v>
      </c>
      <c r="L403" s="114" t="s">
        <v>716</v>
      </c>
      <c r="M403" s="114">
        <v>0</v>
      </c>
      <c r="N403" s="116">
        <v>0</v>
      </c>
    </row>
    <row r="404" spans="2:14" x14ac:dyDescent="0.3">
      <c r="B404" s="117">
        <v>394</v>
      </c>
      <c r="C404" s="114">
        <v>50</v>
      </c>
      <c r="D404" s="114" t="s">
        <v>1275</v>
      </c>
      <c r="E404" s="160" t="s">
        <v>1270</v>
      </c>
      <c r="F404" s="115">
        <v>5.7453703703703701E-2</v>
      </c>
      <c r="G404" s="114" t="s">
        <v>275</v>
      </c>
      <c r="H404" s="114">
        <v>46</v>
      </c>
      <c r="I404" s="122" t="s">
        <v>395</v>
      </c>
      <c r="J404" s="114" t="s">
        <v>4</v>
      </c>
      <c r="K404" s="114" t="s">
        <v>1826</v>
      </c>
      <c r="L404" s="114" t="s">
        <v>717</v>
      </c>
      <c r="M404" s="114">
        <v>-125.68</v>
      </c>
      <c r="N404" s="116">
        <v>-277.89</v>
      </c>
    </row>
    <row r="405" spans="2:14" x14ac:dyDescent="0.3">
      <c r="B405" s="117">
        <v>395</v>
      </c>
      <c r="C405" s="114">
        <v>50</v>
      </c>
      <c r="D405" s="114" t="s">
        <v>1284</v>
      </c>
      <c r="E405" s="160" t="s">
        <v>1264</v>
      </c>
      <c r="F405" s="115">
        <v>6.5023148148148149E-2</v>
      </c>
      <c r="G405" s="114" t="s">
        <v>1320</v>
      </c>
      <c r="H405" s="114">
        <v>71</v>
      </c>
      <c r="I405" s="122" t="s">
        <v>1401</v>
      </c>
      <c r="J405" s="114" t="s">
        <v>67</v>
      </c>
      <c r="K405" s="114" t="s">
        <v>1827</v>
      </c>
      <c r="L405" s="114" t="s">
        <v>715</v>
      </c>
      <c r="M405" s="114">
        <v>-0.15</v>
      </c>
      <c r="N405" s="116">
        <v>-0.01</v>
      </c>
    </row>
    <row r="406" spans="2:14" x14ac:dyDescent="0.3">
      <c r="B406" s="117">
        <v>396</v>
      </c>
      <c r="C406" s="114">
        <v>50</v>
      </c>
      <c r="D406" s="114" t="s">
        <v>217</v>
      </c>
      <c r="E406" s="160" t="s">
        <v>1267</v>
      </c>
      <c r="F406" s="115">
        <v>5.9120370370370372E-2</v>
      </c>
      <c r="G406" s="114" t="s">
        <v>324</v>
      </c>
      <c r="H406" s="114">
        <v>65</v>
      </c>
      <c r="I406" s="122" t="s">
        <v>467</v>
      </c>
      <c r="J406" s="114" t="s">
        <v>67</v>
      </c>
      <c r="K406" s="114" t="s">
        <v>1828</v>
      </c>
      <c r="L406" s="114" t="s">
        <v>716</v>
      </c>
      <c r="M406" s="114">
        <v>0</v>
      </c>
      <c r="N406" s="116">
        <v>-0.01</v>
      </c>
    </row>
    <row r="407" spans="2:14" x14ac:dyDescent="0.3">
      <c r="B407" s="117">
        <v>397</v>
      </c>
      <c r="C407" s="114">
        <v>50</v>
      </c>
      <c r="D407" s="114" t="s">
        <v>1280</v>
      </c>
      <c r="E407" s="160" t="s">
        <v>1283</v>
      </c>
      <c r="F407" s="115">
        <v>6.924768518518519E-2</v>
      </c>
      <c r="G407" s="114" t="s">
        <v>815</v>
      </c>
      <c r="H407" s="114">
        <v>73</v>
      </c>
      <c r="I407" s="122" t="s">
        <v>1381</v>
      </c>
      <c r="J407" s="114" t="s">
        <v>4</v>
      </c>
      <c r="K407" s="114" t="s">
        <v>1829</v>
      </c>
      <c r="L407" s="114" t="s">
        <v>717</v>
      </c>
      <c r="M407" s="114">
        <v>-112.01</v>
      </c>
      <c r="N407" s="116">
        <v>-318.37</v>
      </c>
    </row>
    <row r="408" spans="2:14" x14ac:dyDescent="0.3">
      <c r="B408" s="117">
        <v>398</v>
      </c>
      <c r="C408" s="114">
        <v>50</v>
      </c>
      <c r="D408" s="114" t="s">
        <v>1281</v>
      </c>
      <c r="E408" s="160" t="s">
        <v>1265</v>
      </c>
      <c r="F408" s="115">
        <v>6.0347222222222219E-2</v>
      </c>
      <c r="G408" s="114" t="s">
        <v>1305</v>
      </c>
      <c r="H408" s="114">
        <v>62</v>
      </c>
      <c r="I408" s="122" t="s">
        <v>1402</v>
      </c>
      <c r="J408" s="114" t="s">
        <v>67</v>
      </c>
      <c r="K408" s="114" t="s">
        <v>1830</v>
      </c>
      <c r="L408" s="114" t="s">
        <v>718</v>
      </c>
      <c r="M408" s="114">
        <v>-0.05</v>
      </c>
      <c r="N408" s="116">
        <v>0</v>
      </c>
    </row>
    <row r="409" spans="2:14" x14ac:dyDescent="0.3">
      <c r="B409" s="117">
        <v>399</v>
      </c>
      <c r="C409" s="114">
        <v>50</v>
      </c>
      <c r="D409" s="114" t="s">
        <v>793</v>
      </c>
      <c r="E409" s="160" t="s">
        <v>787</v>
      </c>
      <c r="F409" s="115">
        <v>5.0104166666666672E-2</v>
      </c>
      <c r="G409" s="114" t="s">
        <v>361</v>
      </c>
      <c r="H409" s="114">
        <v>56</v>
      </c>
      <c r="I409" s="122" t="s">
        <v>468</v>
      </c>
      <c r="J409" s="114" t="s">
        <v>4</v>
      </c>
      <c r="K409" s="114" t="s">
        <v>1831</v>
      </c>
      <c r="L409" s="114" t="s">
        <v>717</v>
      </c>
      <c r="M409" s="114" t="s">
        <v>734</v>
      </c>
      <c r="N409" s="116" t="s">
        <v>757</v>
      </c>
    </row>
    <row r="410" spans="2:14" x14ac:dyDescent="0.3">
      <c r="B410" s="117">
        <v>400</v>
      </c>
      <c r="C410" s="114">
        <v>50</v>
      </c>
      <c r="D410" s="114" t="s">
        <v>1282</v>
      </c>
      <c r="E410" s="160" t="s">
        <v>215</v>
      </c>
      <c r="F410" s="115">
        <v>4.7812500000000001E-2</v>
      </c>
      <c r="G410" s="114" t="s">
        <v>1294</v>
      </c>
      <c r="H410" s="114">
        <v>35</v>
      </c>
      <c r="I410" s="122" t="s">
        <v>1360</v>
      </c>
      <c r="J410" s="114" t="s">
        <v>67</v>
      </c>
      <c r="K410" s="114" t="s">
        <v>1832</v>
      </c>
      <c r="L410" s="114" t="s">
        <v>715</v>
      </c>
      <c r="M410" s="114">
        <v>0</v>
      </c>
      <c r="N410" s="116">
        <v>0</v>
      </c>
    </row>
    <row r="411" spans="2:14" x14ac:dyDescent="0.3">
      <c r="B411" s="117">
        <v>401</v>
      </c>
      <c r="C411" s="114">
        <v>51</v>
      </c>
      <c r="D411" s="114" t="s">
        <v>1282</v>
      </c>
      <c r="E411" s="160" t="s">
        <v>1279</v>
      </c>
      <c r="F411" s="115">
        <v>5.7824074074074076E-2</v>
      </c>
      <c r="G411" s="114" t="s">
        <v>1292</v>
      </c>
      <c r="H411" s="114">
        <v>53</v>
      </c>
      <c r="I411" s="122" t="s">
        <v>1357</v>
      </c>
      <c r="J411" s="114" t="s">
        <v>67</v>
      </c>
      <c r="K411" s="114" t="s">
        <v>1833</v>
      </c>
      <c r="L411" s="114" t="s">
        <v>716</v>
      </c>
      <c r="M411" s="114">
        <v>0</v>
      </c>
      <c r="N411" s="116">
        <v>0</v>
      </c>
    </row>
    <row r="412" spans="2:14" x14ac:dyDescent="0.3">
      <c r="B412" s="117">
        <v>402</v>
      </c>
      <c r="C412" s="114">
        <v>51</v>
      </c>
      <c r="D412" s="114" t="s">
        <v>215</v>
      </c>
      <c r="E412" s="160" t="s">
        <v>793</v>
      </c>
      <c r="F412" s="115">
        <v>5.5625000000000001E-2</v>
      </c>
      <c r="G412" s="114" t="s">
        <v>338</v>
      </c>
      <c r="H412" s="114">
        <v>51</v>
      </c>
      <c r="I412" s="122" t="s">
        <v>443</v>
      </c>
      <c r="J412" s="114" t="s">
        <v>67</v>
      </c>
      <c r="K412" s="114" t="s">
        <v>1834</v>
      </c>
      <c r="L412" s="114" t="s">
        <v>716</v>
      </c>
      <c r="M412" s="114">
        <v>0</v>
      </c>
      <c r="N412" s="116">
        <v>0</v>
      </c>
    </row>
    <row r="413" spans="2:14" x14ac:dyDescent="0.3">
      <c r="B413" s="117">
        <v>403</v>
      </c>
      <c r="C413" s="114">
        <v>51</v>
      </c>
      <c r="D413" s="114" t="s">
        <v>787</v>
      </c>
      <c r="E413" s="160" t="s">
        <v>1281</v>
      </c>
      <c r="F413" s="115">
        <v>5.0011574074074076E-2</v>
      </c>
      <c r="G413" s="114" t="s">
        <v>863</v>
      </c>
      <c r="H413" s="114">
        <v>46</v>
      </c>
      <c r="I413" s="122" t="s">
        <v>1403</v>
      </c>
      <c r="J413" s="114" t="s">
        <v>3</v>
      </c>
      <c r="K413" s="114" t="s">
        <v>1835</v>
      </c>
      <c r="L413" s="114" t="s">
        <v>717</v>
      </c>
      <c r="M413" s="114" t="s">
        <v>732</v>
      </c>
      <c r="N413" s="116" t="s">
        <v>766</v>
      </c>
    </row>
    <row r="414" spans="2:14" x14ac:dyDescent="0.3">
      <c r="B414" s="117">
        <v>404</v>
      </c>
      <c r="C414" s="114">
        <v>51</v>
      </c>
      <c r="D414" s="114" t="s">
        <v>1265</v>
      </c>
      <c r="E414" s="160" t="s">
        <v>1280</v>
      </c>
      <c r="F414" s="115">
        <v>5.9120370370370372E-2</v>
      </c>
      <c r="G414" s="114" t="s">
        <v>1316</v>
      </c>
      <c r="H414" s="114">
        <v>62</v>
      </c>
      <c r="I414" s="122" t="s">
        <v>395</v>
      </c>
      <c r="J414" s="114" t="s">
        <v>67</v>
      </c>
      <c r="K414" s="114" t="s">
        <v>1836</v>
      </c>
      <c r="L414" s="114" t="s">
        <v>716</v>
      </c>
      <c r="M414" s="114">
        <v>0</v>
      </c>
      <c r="N414" s="116">
        <v>0</v>
      </c>
    </row>
    <row r="415" spans="2:14" x14ac:dyDescent="0.3">
      <c r="B415" s="117">
        <v>405</v>
      </c>
      <c r="C415" s="114">
        <v>51</v>
      </c>
      <c r="D415" s="114" t="s">
        <v>1283</v>
      </c>
      <c r="E415" s="160" t="s">
        <v>217</v>
      </c>
      <c r="F415" s="115">
        <v>6.4942129629629627E-2</v>
      </c>
      <c r="G415" s="114" t="s">
        <v>263</v>
      </c>
      <c r="H415" s="114">
        <v>77</v>
      </c>
      <c r="I415" s="122" t="s">
        <v>418</v>
      </c>
      <c r="J415" s="114" t="s">
        <v>3</v>
      </c>
      <c r="K415" s="114" t="s">
        <v>1837</v>
      </c>
      <c r="L415" s="114" t="s">
        <v>718</v>
      </c>
      <c r="M415" s="114">
        <v>318.47000000000003</v>
      </c>
      <c r="N415" s="116">
        <v>4.28</v>
      </c>
    </row>
    <row r="416" spans="2:14" x14ac:dyDescent="0.3">
      <c r="B416" s="117">
        <v>406</v>
      </c>
      <c r="C416" s="114">
        <v>51</v>
      </c>
      <c r="D416" s="114" t="s">
        <v>1267</v>
      </c>
      <c r="E416" s="160" t="s">
        <v>1284</v>
      </c>
      <c r="F416" s="115">
        <v>6.115740740740741E-2</v>
      </c>
      <c r="G416" s="114" t="s">
        <v>1321</v>
      </c>
      <c r="H416" s="114">
        <v>55</v>
      </c>
      <c r="I416" s="122" t="s">
        <v>1404</v>
      </c>
      <c r="J416" s="114" t="s">
        <v>67</v>
      </c>
      <c r="K416" s="114" t="s">
        <v>1838</v>
      </c>
      <c r="L416" s="114" t="s">
        <v>716</v>
      </c>
      <c r="M416" s="114">
        <v>0.01</v>
      </c>
      <c r="N416" s="116">
        <v>0</v>
      </c>
    </row>
    <row r="417" spans="2:14" x14ac:dyDescent="0.3">
      <c r="B417" s="117">
        <v>407</v>
      </c>
      <c r="C417" s="114">
        <v>51</v>
      </c>
      <c r="D417" s="114" t="s">
        <v>1264</v>
      </c>
      <c r="E417" s="160" t="s">
        <v>1275</v>
      </c>
      <c r="F417" s="115">
        <v>3.3877314814814811E-2</v>
      </c>
      <c r="G417" s="114" t="s">
        <v>1301</v>
      </c>
      <c r="H417" s="114">
        <v>31</v>
      </c>
      <c r="I417" s="122" t="s">
        <v>1370</v>
      </c>
      <c r="J417" s="114" t="s">
        <v>67</v>
      </c>
      <c r="K417" s="114" t="s">
        <v>1839</v>
      </c>
      <c r="L417" s="114" t="s">
        <v>715</v>
      </c>
      <c r="M417" s="114">
        <v>0</v>
      </c>
      <c r="N417" s="116">
        <v>0</v>
      </c>
    </row>
    <row r="418" spans="2:14" x14ac:dyDescent="0.3">
      <c r="B418" s="117">
        <v>408</v>
      </c>
      <c r="C418" s="114">
        <v>51</v>
      </c>
      <c r="D418" s="114" t="s">
        <v>1270</v>
      </c>
      <c r="E418" s="160" t="s">
        <v>1266</v>
      </c>
      <c r="F418" s="115">
        <v>6.3761574074074068E-2</v>
      </c>
      <c r="G418" s="114" t="s">
        <v>1322</v>
      </c>
      <c r="H418" s="114">
        <v>47</v>
      </c>
      <c r="I418" s="122" t="s">
        <v>1405</v>
      </c>
      <c r="J418" s="114" t="s">
        <v>67</v>
      </c>
      <c r="K418" s="114" t="s">
        <v>1840</v>
      </c>
      <c r="L418" s="114" t="s">
        <v>718</v>
      </c>
      <c r="M418" s="114">
        <v>0</v>
      </c>
      <c r="N418" s="116">
        <v>0</v>
      </c>
    </row>
    <row r="419" spans="2:14" x14ac:dyDescent="0.3">
      <c r="B419" s="117">
        <v>409</v>
      </c>
      <c r="C419" s="114">
        <v>52</v>
      </c>
      <c r="D419" s="114" t="s">
        <v>1279</v>
      </c>
      <c r="E419" s="160" t="s">
        <v>1270</v>
      </c>
      <c r="F419" s="115">
        <v>4.7696759259259258E-2</v>
      </c>
      <c r="G419" s="114" t="s">
        <v>798</v>
      </c>
      <c r="H419" s="114">
        <v>44</v>
      </c>
      <c r="I419" s="122" t="s">
        <v>1406</v>
      </c>
      <c r="J419" s="114" t="s">
        <v>67</v>
      </c>
      <c r="K419" s="114" t="s">
        <v>1841</v>
      </c>
      <c r="L419" s="114" t="s">
        <v>716</v>
      </c>
      <c r="M419" s="114">
        <v>0</v>
      </c>
      <c r="N419" s="116">
        <v>0</v>
      </c>
    </row>
    <row r="420" spans="2:14" x14ac:dyDescent="0.3">
      <c r="B420" s="117">
        <v>410</v>
      </c>
      <c r="C420" s="114">
        <v>52</v>
      </c>
      <c r="D420" s="114" t="s">
        <v>1266</v>
      </c>
      <c r="E420" s="160" t="s">
        <v>1264</v>
      </c>
      <c r="F420" s="115">
        <v>6.9988425925925926E-2</v>
      </c>
      <c r="G420" s="114" t="s">
        <v>331</v>
      </c>
      <c r="H420" s="114">
        <v>86</v>
      </c>
      <c r="I420" s="122" t="s">
        <v>1345</v>
      </c>
      <c r="J420" s="114" t="s">
        <v>67</v>
      </c>
      <c r="K420" s="114" t="s">
        <v>1842</v>
      </c>
      <c r="L420" s="114" t="s">
        <v>716</v>
      </c>
      <c r="M420" s="114">
        <v>0</v>
      </c>
      <c r="N420" s="116">
        <v>0.01</v>
      </c>
    </row>
    <row r="421" spans="2:14" x14ac:dyDescent="0.3">
      <c r="B421" s="117">
        <v>411</v>
      </c>
      <c r="C421" s="114">
        <v>52</v>
      </c>
      <c r="D421" s="114" t="s">
        <v>1275</v>
      </c>
      <c r="E421" s="160" t="s">
        <v>1267</v>
      </c>
      <c r="F421" s="115">
        <v>5.1238425925925923E-2</v>
      </c>
      <c r="G421" s="114" t="s">
        <v>333</v>
      </c>
      <c r="H421" s="114">
        <v>42</v>
      </c>
      <c r="I421" s="122" t="s">
        <v>439</v>
      </c>
      <c r="J421" s="114" t="s">
        <v>3</v>
      </c>
      <c r="K421" s="114" t="s">
        <v>1843</v>
      </c>
      <c r="L421" s="114" t="s">
        <v>717</v>
      </c>
      <c r="M421" s="114">
        <v>125.75</v>
      </c>
      <c r="N421" s="116">
        <v>63</v>
      </c>
    </row>
    <row r="422" spans="2:14" x14ac:dyDescent="0.3">
      <c r="B422" s="117">
        <v>412</v>
      </c>
      <c r="C422" s="114">
        <v>52</v>
      </c>
      <c r="D422" s="114" t="s">
        <v>1284</v>
      </c>
      <c r="E422" s="160" t="s">
        <v>1283</v>
      </c>
      <c r="F422" s="115">
        <v>4.5150462962962962E-2</v>
      </c>
      <c r="G422" s="114" t="s">
        <v>1323</v>
      </c>
      <c r="H422" s="114">
        <v>44</v>
      </c>
      <c r="I422" s="122" t="s">
        <v>1407</v>
      </c>
      <c r="J422" s="114" t="s">
        <v>67</v>
      </c>
      <c r="K422" s="114" t="s">
        <v>1844</v>
      </c>
      <c r="L422" s="114" t="s">
        <v>716</v>
      </c>
      <c r="M422" s="114">
        <v>0</v>
      </c>
      <c r="N422" s="116">
        <v>0</v>
      </c>
    </row>
    <row r="423" spans="2:14" x14ac:dyDescent="0.3">
      <c r="B423" s="117">
        <v>413</v>
      </c>
      <c r="C423" s="114">
        <v>52</v>
      </c>
      <c r="D423" s="114" t="s">
        <v>217</v>
      </c>
      <c r="E423" s="160" t="s">
        <v>1265</v>
      </c>
      <c r="F423" s="115">
        <v>5.4895833333333331E-2</v>
      </c>
      <c r="G423" s="114" t="s">
        <v>283</v>
      </c>
      <c r="H423" s="114">
        <v>52</v>
      </c>
      <c r="I423" s="122" t="s">
        <v>386</v>
      </c>
      <c r="J423" s="114" t="s">
        <v>4</v>
      </c>
      <c r="K423" s="114" t="s">
        <v>1845</v>
      </c>
      <c r="L423" s="114" t="s">
        <v>717</v>
      </c>
      <c r="M423" s="114">
        <v>-17.68</v>
      </c>
      <c r="N423" s="116">
        <v>-19.670000000000002</v>
      </c>
    </row>
    <row r="424" spans="2:14" x14ac:dyDescent="0.3">
      <c r="B424" s="117">
        <v>414</v>
      </c>
      <c r="C424" s="114">
        <v>52</v>
      </c>
      <c r="D424" s="114" t="s">
        <v>1280</v>
      </c>
      <c r="E424" s="160" t="s">
        <v>787</v>
      </c>
      <c r="F424" s="115">
        <v>5.9675925925925931E-2</v>
      </c>
      <c r="G424" s="114" t="s">
        <v>827</v>
      </c>
      <c r="H424" s="114">
        <v>60</v>
      </c>
      <c r="I424" s="122" t="s">
        <v>916</v>
      </c>
      <c r="J424" s="114" t="s">
        <v>67</v>
      </c>
      <c r="K424" s="114" t="s">
        <v>1846</v>
      </c>
      <c r="L424" s="114" t="s">
        <v>716</v>
      </c>
      <c r="M424" s="114">
        <v>0.05</v>
      </c>
      <c r="N424" s="116">
        <v>0</v>
      </c>
    </row>
    <row r="425" spans="2:14" x14ac:dyDescent="0.3">
      <c r="B425" s="117">
        <v>415</v>
      </c>
      <c r="C425" s="114">
        <v>52</v>
      </c>
      <c r="D425" s="114" t="s">
        <v>1281</v>
      </c>
      <c r="E425" s="160" t="s">
        <v>215</v>
      </c>
      <c r="F425" s="115">
        <v>6.5960648148148157E-2</v>
      </c>
      <c r="G425" s="114" t="s">
        <v>305</v>
      </c>
      <c r="H425" s="114">
        <v>58</v>
      </c>
      <c r="I425" s="122" t="s">
        <v>408</v>
      </c>
      <c r="J425" s="114" t="s">
        <v>4</v>
      </c>
      <c r="K425" s="114" t="s">
        <v>1847</v>
      </c>
      <c r="L425" s="114" t="s">
        <v>717</v>
      </c>
      <c r="M425" s="114">
        <v>-16.12</v>
      </c>
      <c r="N425" s="116" t="s">
        <v>748</v>
      </c>
    </row>
    <row r="426" spans="2:14" x14ac:dyDescent="0.3">
      <c r="B426" s="117">
        <v>416</v>
      </c>
      <c r="C426" s="114">
        <v>52</v>
      </c>
      <c r="D426" s="114" t="s">
        <v>793</v>
      </c>
      <c r="E426" s="160" t="s">
        <v>1282</v>
      </c>
      <c r="F426" s="115">
        <v>5.7569444444444444E-2</v>
      </c>
      <c r="G426" s="114" t="s">
        <v>335</v>
      </c>
      <c r="H426" s="114">
        <v>59</v>
      </c>
      <c r="I426" s="122" t="s">
        <v>391</v>
      </c>
      <c r="J426" s="114" t="s">
        <v>67</v>
      </c>
      <c r="K426" s="114" t="s">
        <v>1848</v>
      </c>
      <c r="L426" s="114" t="s">
        <v>716</v>
      </c>
      <c r="M426" s="114">
        <v>0</v>
      </c>
      <c r="N426" s="116">
        <v>0</v>
      </c>
    </row>
    <row r="427" spans="2:14" x14ac:dyDescent="0.3">
      <c r="B427" s="117">
        <v>417</v>
      </c>
      <c r="C427" s="114">
        <v>53</v>
      </c>
      <c r="D427" s="114" t="s">
        <v>793</v>
      </c>
      <c r="E427" s="160" t="s">
        <v>1279</v>
      </c>
      <c r="F427" s="115">
        <v>6.0740740740740741E-2</v>
      </c>
      <c r="G427" s="114" t="s">
        <v>1324</v>
      </c>
      <c r="H427" s="114">
        <v>62</v>
      </c>
      <c r="I427" s="122" t="s">
        <v>1408</v>
      </c>
      <c r="J427" s="114" t="s">
        <v>3</v>
      </c>
      <c r="K427" s="114" t="s">
        <v>1849</v>
      </c>
      <c r="L427" s="114" t="s">
        <v>717</v>
      </c>
      <c r="M427" s="114" t="s">
        <v>1918</v>
      </c>
      <c r="N427" s="116" t="s">
        <v>1940</v>
      </c>
    </row>
    <row r="428" spans="2:14" x14ac:dyDescent="0.3">
      <c r="B428" s="117">
        <v>418</v>
      </c>
      <c r="C428" s="114">
        <v>53</v>
      </c>
      <c r="D428" s="114" t="s">
        <v>1282</v>
      </c>
      <c r="E428" s="160" t="s">
        <v>1281</v>
      </c>
      <c r="F428" s="115">
        <v>5.9988425925925924E-2</v>
      </c>
      <c r="G428" s="114" t="s">
        <v>854</v>
      </c>
      <c r="H428" s="114">
        <v>54</v>
      </c>
      <c r="I428" s="122" t="s">
        <v>1409</v>
      </c>
      <c r="J428" s="114" t="s">
        <v>3</v>
      </c>
      <c r="K428" s="114" t="s">
        <v>1850</v>
      </c>
      <c r="L428" s="114" t="s">
        <v>717</v>
      </c>
      <c r="M428" s="114">
        <v>22.56</v>
      </c>
      <c r="N428" s="116">
        <v>64.61</v>
      </c>
    </row>
    <row r="429" spans="2:14" x14ac:dyDescent="0.3">
      <c r="B429" s="117">
        <v>419</v>
      </c>
      <c r="C429" s="114">
        <v>53</v>
      </c>
      <c r="D429" s="114" t="s">
        <v>215</v>
      </c>
      <c r="E429" s="160" t="s">
        <v>1280</v>
      </c>
      <c r="F429" s="115">
        <v>6.8993055555555557E-2</v>
      </c>
      <c r="G429" s="114" t="s">
        <v>274</v>
      </c>
      <c r="H429" s="114">
        <v>65</v>
      </c>
      <c r="I429" s="122" t="s">
        <v>378</v>
      </c>
      <c r="J429" s="114" t="s">
        <v>3</v>
      </c>
      <c r="K429" s="114" t="s">
        <v>1851</v>
      </c>
      <c r="L429" s="114" t="s">
        <v>717</v>
      </c>
      <c r="M429" s="114" t="s">
        <v>736</v>
      </c>
      <c r="N429" s="116">
        <v>988.42</v>
      </c>
    </row>
    <row r="430" spans="2:14" x14ac:dyDescent="0.3">
      <c r="B430" s="117">
        <v>420</v>
      </c>
      <c r="C430" s="114">
        <v>53</v>
      </c>
      <c r="D430" s="114" t="s">
        <v>787</v>
      </c>
      <c r="E430" s="160" t="s">
        <v>217</v>
      </c>
      <c r="F430" s="115">
        <v>5.3449074074074072E-2</v>
      </c>
      <c r="G430" s="114" t="s">
        <v>301</v>
      </c>
      <c r="H430" s="114">
        <v>57</v>
      </c>
      <c r="I430" s="122" t="s">
        <v>1410</v>
      </c>
      <c r="J430" s="114" t="s">
        <v>67</v>
      </c>
      <c r="K430" s="114" t="s">
        <v>1852</v>
      </c>
      <c r="L430" s="114" t="s">
        <v>718</v>
      </c>
      <c r="M430" s="114">
        <v>0</v>
      </c>
      <c r="N430" s="116">
        <v>0</v>
      </c>
    </row>
    <row r="431" spans="2:14" x14ac:dyDescent="0.3">
      <c r="B431" s="117">
        <v>421</v>
      </c>
      <c r="C431" s="114">
        <v>53</v>
      </c>
      <c r="D431" s="114" t="s">
        <v>1265</v>
      </c>
      <c r="E431" s="160" t="s">
        <v>1284</v>
      </c>
      <c r="F431" s="115">
        <v>5.2465277777777784E-2</v>
      </c>
      <c r="G431" s="114" t="s">
        <v>799</v>
      </c>
      <c r="H431" s="114">
        <v>51</v>
      </c>
      <c r="I431" s="122" t="s">
        <v>1411</v>
      </c>
      <c r="J431" s="114" t="s">
        <v>67</v>
      </c>
      <c r="K431" s="114" t="s">
        <v>1853</v>
      </c>
      <c r="L431" s="114" t="s">
        <v>715</v>
      </c>
      <c r="M431" s="114">
        <v>0</v>
      </c>
      <c r="N431" s="116">
        <v>0.14000000000000001</v>
      </c>
    </row>
    <row r="432" spans="2:14" x14ac:dyDescent="0.3">
      <c r="B432" s="117">
        <v>422</v>
      </c>
      <c r="C432" s="114">
        <v>53</v>
      </c>
      <c r="D432" s="114" t="s">
        <v>1283</v>
      </c>
      <c r="E432" s="160" t="s">
        <v>1275</v>
      </c>
      <c r="F432" s="115">
        <v>2.8310185185185185E-2</v>
      </c>
      <c r="G432" s="114" t="s">
        <v>330</v>
      </c>
      <c r="H432" s="114">
        <v>29</v>
      </c>
      <c r="I432" s="122" t="s">
        <v>425</v>
      </c>
      <c r="J432" s="114" t="s">
        <v>67</v>
      </c>
      <c r="K432" s="114" t="s">
        <v>1854</v>
      </c>
      <c r="L432" s="114" t="s">
        <v>715</v>
      </c>
      <c r="M432" s="114">
        <v>0</v>
      </c>
      <c r="N432" s="116">
        <v>0</v>
      </c>
    </row>
    <row r="433" spans="2:14" x14ac:dyDescent="0.3">
      <c r="B433" s="117">
        <v>423</v>
      </c>
      <c r="C433" s="114">
        <v>53</v>
      </c>
      <c r="D433" s="114" t="s">
        <v>1267</v>
      </c>
      <c r="E433" s="160" t="s">
        <v>1266</v>
      </c>
      <c r="F433" s="115">
        <v>5.8194444444444444E-2</v>
      </c>
      <c r="G433" s="114" t="s">
        <v>1293</v>
      </c>
      <c r="H433" s="114">
        <v>40</v>
      </c>
      <c r="I433" s="122" t="s">
        <v>1359</v>
      </c>
      <c r="J433" s="114" t="s">
        <v>4</v>
      </c>
      <c r="K433" s="114" t="s">
        <v>1855</v>
      </c>
      <c r="L433" s="114" t="s">
        <v>717</v>
      </c>
      <c r="M433" s="114">
        <v>-19.87</v>
      </c>
      <c r="N433" s="116">
        <v>-25.44</v>
      </c>
    </row>
    <row r="434" spans="2:14" x14ac:dyDescent="0.3">
      <c r="B434" s="117">
        <v>424</v>
      </c>
      <c r="C434" s="114">
        <v>53</v>
      </c>
      <c r="D434" s="114" t="s">
        <v>1264</v>
      </c>
      <c r="E434" s="160" t="s">
        <v>1270</v>
      </c>
      <c r="F434" s="115">
        <v>5.5011574074074067E-2</v>
      </c>
      <c r="G434" s="114" t="s">
        <v>338</v>
      </c>
      <c r="H434" s="114">
        <v>61</v>
      </c>
      <c r="I434" s="122" t="s">
        <v>872</v>
      </c>
      <c r="J434" s="114" t="s">
        <v>67</v>
      </c>
      <c r="K434" s="114" t="s">
        <v>1856</v>
      </c>
      <c r="L434" s="114" t="s">
        <v>718</v>
      </c>
      <c r="M434" s="114">
        <v>0</v>
      </c>
      <c r="N434" s="116">
        <v>0</v>
      </c>
    </row>
    <row r="435" spans="2:14" x14ac:dyDescent="0.3">
      <c r="B435" s="117">
        <v>425</v>
      </c>
      <c r="C435" s="114">
        <v>54</v>
      </c>
      <c r="D435" s="114" t="s">
        <v>1279</v>
      </c>
      <c r="E435" s="160" t="s">
        <v>1264</v>
      </c>
      <c r="F435" s="115">
        <v>6.7916666666666667E-2</v>
      </c>
      <c r="G435" s="114" t="s">
        <v>1325</v>
      </c>
      <c r="H435" s="114">
        <v>73</v>
      </c>
      <c r="I435" s="122" t="s">
        <v>1412</v>
      </c>
      <c r="J435" s="114" t="s">
        <v>4</v>
      </c>
      <c r="K435" s="114" t="s">
        <v>1857</v>
      </c>
      <c r="L435" s="114" t="s">
        <v>717</v>
      </c>
      <c r="M435" s="114">
        <v>-18.04</v>
      </c>
      <c r="N435" s="116">
        <v>-75.790000000000006</v>
      </c>
    </row>
    <row r="436" spans="2:14" x14ac:dyDescent="0.3">
      <c r="B436" s="117">
        <v>426</v>
      </c>
      <c r="C436" s="114">
        <v>54</v>
      </c>
      <c r="D436" s="114" t="s">
        <v>1270</v>
      </c>
      <c r="E436" s="160" t="s">
        <v>1267</v>
      </c>
      <c r="F436" s="115">
        <v>6.8831018518518514E-2</v>
      </c>
      <c r="G436" s="114" t="s">
        <v>831</v>
      </c>
      <c r="H436" s="114">
        <v>78</v>
      </c>
      <c r="I436" s="122" t="s">
        <v>920</v>
      </c>
      <c r="J436" s="114" t="s">
        <v>67</v>
      </c>
      <c r="K436" s="114" t="s">
        <v>1858</v>
      </c>
      <c r="L436" s="114" t="s">
        <v>716</v>
      </c>
      <c r="M436" s="114">
        <v>0</v>
      </c>
      <c r="N436" s="116">
        <v>0</v>
      </c>
    </row>
    <row r="437" spans="2:14" x14ac:dyDescent="0.3">
      <c r="B437" s="117">
        <v>427</v>
      </c>
      <c r="C437" s="114">
        <v>54</v>
      </c>
      <c r="D437" s="114" t="s">
        <v>1266</v>
      </c>
      <c r="E437" s="160" t="s">
        <v>1283</v>
      </c>
      <c r="F437" s="115">
        <v>6.4849537037037039E-2</v>
      </c>
      <c r="G437" s="114" t="s">
        <v>1326</v>
      </c>
      <c r="H437" s="114">
        <v>76</v>
      </c>
      <c r="I437" s="122" t="s">
        <v>1413</v>
      </c>
      <c r="J437" s="114" t="s">
        <v>67</v>
      </c>
      <c r="K437" s="114" t="s">
        <v>1859</v>
      </c>
      <c r="L437" s="114" t="s">
        <v>718</v>
      </c>
      <c r="M437" s="114">
        <v>0</v>
      </c>
      <c r="N437" s="116">
        <v>0</v>
      </c>
    </row>
    <row r="438" spans="2:14" x14ac:dyDescent="0.3">
      <c r="B438" s="117">
        <v>428</v>
      </c>
      <c r="C438" s="114">
        <v>54</v>
      </c>
      <c r="D438" s="114" t="s">
        <v>1275</v>
      </c>
      <c r="E438" s="160" t="s">
        <v>1265</v>
      </c>
      <c r="F438" s="115">
        <v>5.3310185185185183E-2</v>
      </c>
      <c r="G438" s="114" t="s">
        <v>348</v>
      </c>
      <c r="H438" s="114">
        <v>56</v>
      </c>
      <c r="I438" s="122" t="s">
        <v>1352</v>
      </c>
      <c r="J438" s="114" t="s">
        <v>67</v>
      </c>
      <c r="K438" s="114" t="s">
        <v>1860</v>
      </c>
      <c r="L438" s="114" t="s">
        <v>716</v>
      </c>
      <c r="M438" s="114">
        <v>0</v>
      </c>
      <c r="N438" s="116">
        <v>0</v>
      </c>
    </row>
    <row r="439" spans="2:14" x14ac:dyDescent="0.3">
      <c r="B439" s="117">
        <v>429</v>
      </c>
      <c r="C439" s="114">
        <v>54</v>
      </c>
      <c r="D439" s="114" t="s">
        <v>1284</v>
      </c>
      <c r="E439" s="160" t="s">
        <v>787</v>
      </c>
      <c r="F439" s="115">
        <v>4.6157407407407404E-2</v>
      </c>
      <c r="G439" s="114" t="s">
        <v>285</v>
      </c>
      <c r="H439" s="114">
        <v>45</v>
      </c>
      <c r="I439" s="122" t="s">
        <v>1414</v>
      </c>
      <c r="J439" s="114" t="s">
        <v>67</v>
      </c>
      <c r="K439" s="114" t="s">
        <v>1861</v>
      </c>
      <c r="L439" s="114" t="s">
        <v>716</v>
      </c>
      <c r="M439" s="114">
        <v>0</v>
      </c>
      <c r="N439" s="116">
        <v>0</v>
      </c>
    </row>
    <row r="440" spans="2:14" x14ac:dyDescent="0.3">
      <c r="B440" s="117">
        <v>430</v>
      </c>
      <c r="C440" s="114">
        <v>54</v>
      </c>
      <c r="D440" s="114" t="s">
        <v>217</v>
      </c>
      <c r="E440" s="160" t="s">
        <v>215</v>
      </c>
      <c r="F440" s="115">
        <v>6.1516203703703698E-2</v>
      </c>
      <c r="G440" s="114" t="s">
        <v>823</v>
      </c>
      <c r="H440" s="114">
        <v>62</v>
      </c>
      <c r="I440" s="122" t="s">
        <v>908</v>
      </c>
      <c r="J440" s="114" t="s">
        <v>4</v>
      </c>
      <c r="K440" s="114" t="s">
        <v>1862</v>
      </c>
      <c r="L440" s="114" t="s">
        <v>718</v>
      </c>
      <c r="M440" s="114">
        <v>-9.44</v>
      </c>
      <c r="N440" s="116" t="s">
        <v>758</v>
      </c>
    </row>
    <row r="441" spans="2:14" x14ac:dyDescent="0.3">
      <c r="B441" s="117">
        <v>431</v>
      </c>
      <c r="C441" s="114">
        <v>54</v>
      </c>
      <c r="D441" s="114" t="s">
        <v>1280</v>
      </c>
      <c r="E441" s="160" t="s">
        <v>1282</v>
      </c>
      <c r="F441" s="115">
        <v>7.0474537037037044E-2</v>
      </c>
      <c r="G441" s="114" t="s">
        <v>331</v>
      </c>
      <c r="H441" s="114">
        <v>82</v>
      </c>
      <c r="I441" s="122" t="s">
        <v>1415</v>
      </c>
      <c r="J441" s="114" t="s">
        <v>4</v>
      </c>
      <c r="K441" s="114" t="s">
        <v>1863</v>
      </c>
      <c r="L441" s="114" t="s">
        <v>717</v>
      </c>
      <c r="M441" s="114">
        <v>-988.5</v>
      </c>
      <c r="N441" s="116">
        <v>-298.79000000000002</v>
      </c>
    </row>
    <row r="442" spans="2:14" x14ac:dyDescent="0.3">
      <c r="B442" s="117">
        <v>432</v>
      </c>
      <c r="C442" s="114">
        <v>54</v>
      </c>
      <c r="D442" s="114" t="s">
        <v>1281</v>
      </c>
      <c r="E442" s="160" t="s">
        <v>793</v>
      </c>
      <c r="F442" s="115">
        <v>3.771990740740741E-2</v>
      </c>
      <c r="G442" s="114" t="s">
        <v>827</v>
      </c>
      <c r="H442" s="114">
        <v>35</v>
      </c>
      <c r="I442" s="122" t="s">
        <v>916</v>
      </c>
      <c r="J442" s="114" t="s">
        <v>67</v>
      </c>
      <c r="K442" s="114" t="s">
        <v>1864</v>
      </c>
      <c r="L442" s="114" t="s">
        <v>716</v>
      </c>
      <c r="M442" s="114">
        <v>-0.05</v>
      </c>
      <c r="N442" s="116">
        <v>0</v>
      </c>
    </row>
    <row r="443" spans="2:14" x14ac:dyDescent="0.3">
      <c r="B443" s="117">
        <v>433</v>
      </c>
      <c r="C443" s="114">
        <v>55</v>
      </c>
      <c r="D443" s="114" t="s">
        <v>1281</v>
      </c>
      <c r="E443" s="160" t="s">
        <v>1279</v>
      </c>
      <c r="F443" s="115">
        <v>7.8252314814814816E-2</v>
      </c>
      <c r="G443" s="114" t="s">
        <v>1291</v>
      </c>
      <c r="H443" s="114">
        <v>146</v>
      </c>
      <c r="I443" s="122" t="s">
        <v>1355</v>
      </c>
      <c r="J443" s="114" t="s">
        <v>67</v>
      </c>
      <c r="K443" s="114" t="s">
        <v>1865</v>
      </c>
      <c r="L443" s="114" t="s">
        <v>715</v>
      </c>
      <c r="M443" s="114">
        <v>-0.05</v>
      </c>
      <c r="N443" s="116">
        <v>0</v>
      </c>
    </row>
    <row r="444" spans="2:14" x14ac:dyDescent="0.3">
      <c r="B444" s="117">
        <v>434</v>
      </c>
      <c r="C444" s="114">
        <v>55</v>
      </c>
      <c r="D444" s="114" t="s">
        <v>793</v>
      </c>
      <c r="E444" s="160" t="s">
        <v>1280</v>
      </c>
      <c r="F444" s="115">
        <v>6.2743055555555552E-2</v>
      </c>
      <c r="G444" s="114" t="s">
        <v>289</v>
      </c>
      <c r="H444" s="114">
        <v>63</v>
      </c>
      <c r="I444" s="122" t="s">
        <v>392</v>
      </c>
      <c r="J444" s="114" t="s">
        <v>3</v>
      </c>
      <c r="K444" s="114" t="s">
        <v>1866</v>
      </c>
      <c r="L444" s="114" t="s">
        <v>717</v>
      </c>
      <c r="M444" s="114">
        <v>988.51</v>
      </c>
      <c r="N444" s="116">
        <v>988.36</v>
      </c>
    </row>
    <row r="445" spans="2:14" x14ac:dyDescent="0.3">
      <c r="B445" s="117">
        <v>435</v>
      </c>
      <c r="C445" s="114">
        <v>55</v>
      </c>
      <c r="D445" s="114" t="s">
        <v>1282</v>
      </c>
      <c r="E445" s="160" t="s">
        <v>217</v>
      </c>
      <c r="F445" s="115">
        <v>6.1192129629629631E-2</v>
      </c>
      <c r="G445" s="114" t="s">
        <v>854</v>
      </c>
      <c r="H445" s="114">
        <v>61</v>
      </c>
      <c r="I445" s="122" t="s">
        <v>948</v>
      </c>
      <c r="J445" s="114" t="s">
        <v>3</v>
      </c>
      <c r="K445" s="114" t="s">
        <v>1867</v>
      </c>
      <c r="L445" s="114" t="s">
        <v>717</v>
      </c>
      <c r="M445" s="114">
        <v>298.82</v>
      </c>
      <c r="N445" s="116" t="s">
        <v>1941</v>
      </c>
    </row>
    <row r="446" spans="2:14" x14ac:dyDescent="0.3">
      <c r="B446" s="117">
        <v>436</v>
      </c>
      <c r="C446" s="114">
        <v>55</v>
      </c>
      <c r="D446" s="114" t="s">
        <v>215</v>
      </c>
      <c r="E446" s="160" t="s">
        <v>1284</v>
      </c>
      <c r="F446" s="115">
        <v>7.5300925925925924E-2</v>
      </c>
      <c r="G446" s="114" t="s">
        <v>1293</v>
      </c>
      <c r="H446" s="114">
        <v>116</v>
      </c>
      <c r="I446" s="122" t="s">
        <v>1359</v>
      </c>
      <c r="J446" s="114" t="s">
        <v>67</v>
      </c>
      <c r="K446" s="114" t="s">
        <v>1868</v>
      </c>
      <c r="L446" s="114" t="s">
        <v>715</v>
      </c>
      <c r="M446" s="114">
        <v>0</v>
      </c>
      <c r="N446" s="116">
        <v>0.03</v>
      </c>
    </row>
    <row r="447" spans="2:14" x14ac:dyDescent="0.3">
      <c r="B447" s="117">
        <v>437</v>
      </c>
      <c r="C447" s="114">
        <v>55</v>
      </c>
      <c r="D447" s="114" t="s">
        <v>787</v>
      </c>
      <c r="E447" s="160" t="s">
        <v>1275</v>
      </c>
      <c r="F447" s="115">
        <v>7.3310185185185187E-2</v>
      </c>
      <c r="G447" s="114" t="s">
        <v>283</v>
      </c>
      <c r="H447" s="114">
        <v>107</v>
      </c>
      <c r="I447" s="122" t="s">
        <v>1375</v>
      </c>
      <c r="J447" s="114" t="s">
        <v>3</v>
      </c>
      <c r="K447" s="114" t="s">
        <v>1869</v>
      </c>
      <c r="L447" s="114" t="s">
        <v>717</v>
      </c>
      <c r="M447" s="114" t="s">
        <v>1218</v>
      </c>
      <c r="N447" s="116">
        <v>125.81</v>
      </c>
    </row>
    <row r="448" spans="2:14" x14ac:dyDescent="0.3">
      <c r="B448" s="117">
        <v>438</v>
      </c>
      <c r="C448" s="114">
        <v>55</v>
      </c>
      <c r="D448" s="114" t="s">
        <v>1265</v>
      </c>
      <c r="E448" s="160" t="s">
        <v>1266</v>
      </c>
      <c r="F448" s="115">
        <v>7.0578703703703713E-2</v>
      </c>
      <c r="G448" s="114" t="s">
        <v>325</v>
      </c>
      <c r="H448" s="114">
        <v>79</v>
      </c>
      <c r="I448" s="122" t="s">
        <v>925</v>
      </c>
      <c r="J448" s="114" t="s">
        <v>4</v>
      </c>
      <c r="K448" s="114" t="s">
        <v>1870</v>
      </c>
      <c r="L448" s="114" t="s">
        <v>717</v>
      </c>
      <c r="M448" s="114">
        <v>-21.53</v>
      </c>
      <c r="N448" s="116">
        <v>-21.64</v>
      </c>
    </row>
    <row r="449" spans="2:14" x14ac:dyDescent="0.3">
      <c r="B449" s="117">
        <v>439</v>
      </c>
      <c r="C449" s="114">
        <v>55</v>
      </c>
      <c r="D449" s="114" t="s">
        <v>1283</v>
      </c>
      <c r="E449" s="160" t="s">
        <v>1270</v>
      </c>
      <c r="F449" s="115">
        <v>4.6898148148148154E-2</v>
      </c>
      <c r="G449" s="114" t="s">
        <v>1288</v>
      </c>
      <c r="H449" s="114">
        <v>44</v>
      </c>
      <c r="I449" s="122" t="s">
        <v>1348</v>
      </c>
      <c r="J449" s="114" t="s">
        <v>67</v>
      </c>
      <c r="K449" s="114" t="s">
        <v>1871</v>
      </c>
      <c r="L449" s="114" t="s">
        <v>716</v>
      </c>
      <c r="M449" s="114">
        <v>0</v>
      </c>
      <c r="N449" s="116">
        <v>0</v>
      </c>
    </row>
    <row r="450" spans="2:14" x14ac:dyDescent="0.3">
      <c r="B450" s="117">
        <v>440</v>
      </c>
      <c r="C450" s="114">
        <v>55</v>
      </c>
      <c r="D450" s="114" t="s">
        <v>1267</v>
      </c>
      <c r="E450" s="160" t="s">
        <v>1264</v>
      </c>
      <c r="F450" s="115">
        <v>6.621527777777779E-2</v>
      </c>
      <c r="G450" s="114" t="s">
        <v>1327</v>
      </c>
      <c r="H450" s="114">
        <v>67</v>
      </c>
      <c r="I450" s="122" t="s">
        <v>1416</v>
      </c>
      <c r="J450" s="114" t="s">
        <v>67</v>
      </c>
      <c r="K450" s="114" t="s">
        <v>1872</v>
      </c>
      <c r="L450" s="114" t="s">
        <v>718</v>
      </c>
      <c r="M450" s="114">
        <v>0</v>
      </c>
      <c r="N450" s="116">
        <v>-1.41</v>
      </c>
    </row>
    <row r="451" spans="2:14" x14ac:dyDescent="0.3">
      <c r="B451" s="117">
        <v>441</v>
      </c>
      <c r="C451" s="114">
        <v>56</v>
      </c>
      <c r="D451" s="114" t="s">
        <v>1279</v>
      </c>
      <c r="E451" s="160" t="s">
        <v>1267</v>
      </c>
      <c r="F451" s="115">
        <v>6.1921296296296301E-2</v>
      </c>
      <c r="G451" s="114" t="s">
        <v>1302</v>
      </c>
      <c r="H451" s="114">
        <v>71</v>
      </c>
      <c r="I451" s="122" t="s">
        <v>1371</v>
      </c>
      <c r="J451" s="114" t="s">
        <v>67</v>
      </c>
      <c r="K451" s="114" t="s">
        <v>1873</v>
      </c>
      <c r="L451" s="114" t="s">
        <v>716</v>
      </c>
      <c r="M451" s="114">
        <v>0</v>
      </c>
      <c r="N451" s="116">
        <v>-0.01</v>
      </c>
    </row>
    <row r="452" spans="2:14" x14ac:dyDescent="0.3">
      <c r="B452" s="117">
        <v>442</v>
      </c>
      <c r="C452" s="114">
        <v>56</v>
      </c>
      <c r="D452" s="114" t="s">
        <v>1264</v>
      </c>
      <c r="E452" s="160" t="s">
        <v>1283</v>
      </c>
      <c r="F452" s="115">
        <v>5.2986111111111116E-2</v>
      </c>
      <c r="G452" s="114" t="s">
        <v>1328</v>
      </c>
      <c r="H452" s="114">
        <v>58</v>
      </c>
      <c r="I452" s="122" t="s">
        <v>1417</v>
      </c>
      <c r="J452" s="114" t="s">
        <v>67</v>
      </c>
      <c r="K452" s="114" t="s">
        <v>1874</v>
      </c>
      <c r="L452" s="114" t="s">
        <v>715</v>
      </c>
      <c r="M452" s="114">
        <v>0</v>
      </c>
      <c r="N452" s="116">
        <v>0</v>
      </c>
    </row>
    <row r="453" spans="2:14" x14ac:dyDescent="0.3">
      <c r="B453" s="117">
        <v>443</v>
      </c>
      <c r="C453" s="114">
        <v>56</v>
      </c>
      <c r="D453" s="114" t="s">
        <v>1270</v>
      </c>
      <c r="E453" s="160" t="s">
        <v>1265</v>
      </c>
      <c r="F453" s="115">
        <v>6.609953703703704E-2</v>
      </c>
      <c r="G453" s="114" t="s">
        <v>1295</v>
      </c>
      <c r="H453" s="114">
        <v>75</v>
      </c>
      <c r="I453" s="122" t="s">
        <v>1418</v>
      </c>
      <c r="J453" s="114" t="s">
        <v>3</v>
      </c>
      <c r="K453" s="114" t="s">
        <v>1875</v>
      </c>
      <c r="L453" s="114" t="s">
        <v>717</v>
      </c>
      <c r="M453" s="114">
        <v>298.5</v>
      </c>
      <c r="N453" s="116">
        <v>14.38</v>
      </c>
    </row>
    <row r="454" spans="2:14" x14ac:dyDescent="0.3">
      <c r="B454" s="117">
        <v>444</v>
      </c>
      <c r="C454" s="114">
        <v>56</v>
      </c>
      <c r="D454" s="114" t="s">
        <v>1266</v>
      </c>
      <c r="E454" s="160" t="s">
        <v>787</v>
      </c>
      <c r="F454" s="115">
        <v>5.1990740740740747E-2</v>
      </c>
      <c r="G454" s="114" t="s">
        <v>285</v>
      </c>
      <c r="H454" s="114">
        <v>43</v>
      </c>
      <c r="I454" s="122" t="s">
        <v>388</v>
      </c>
      <c r="J454" s="114" t="s">
        <v>67</v>
      </c>
      <c r="K454" s="114" t="s">
        <v>1876</v>
      </c>
      <c r="L454" s="114" t="s">
        <v>716</v>
      </c>
      <c r="M454" s="114">
        <v>0</v>
      </c>
      <c r="N454" s="116">
        <v>0</v>
      </c>
    </row>
    <row r="455" spans="2:14" x14ac:dyDescent="0.3">
      <c r="B455" s="117">
        <v>445</v>
      </c>
      <c r="C455" s="114">
        <v>56</v>
      </c>
      <c r="D455" s="114" t="s">
        <v>1275</v>
      </c>
      <c r="E455" s="160" t="s">
        <v>215</v>
      </c>
      <c r="F455" s="115">
        <v>5.7638888888888885E-2</v>
      </c>
      <c r="G455" s="114" t="s">
        <v>1297</v>
      </c>
      <c r="H455" s="114">
        <v>50</v>
      </c>
      <c r="I455" s="122" t="s">
        <v>1364</v>
      </c>
      <c r="J455" s="114" t="s">
        <v>4</v>
      </c>
      <c r="K455" s="114" t="s">
        <v>1877</v>
      </c>
      <c r="L455" s="114" t="s">
        <v>719</v>
      </c>
      <c r="M455" s="114">
        <v>0.56999999999999995</v>
      </c>
      <c r="N455" s="116">
        <v>0</v>
      </c>
    </row>
    <row r="456" spans="2:14" x14ac:dyDescent="0.3">
      <c r="B456" s="117">
        <v>446</v>
      </c>
      <c r="C456" s="114">
        <v>56</v>
      </c>
      <c r="D456" s="114" t="s">
        <v>1284</v>
      </c>
      <c r="E456" s="160" t="s">
        <v>1282</v>
      </c>
      <c r="F456" s="115">
        <v>5.2465277777777784E-2</v>
      </c>
      <c r="G456" s="114" t="s">
        <v>842</v>
      </c>
      <c r="H456" s="114">
        <v>40</v>
      </c>
      <c r="I456" s="122" t="s">
        <v>1420</v>
      </c>
      <c r="J456" s="114" t="s">
        <v>67</v>
      </c>
      <c r="K456" s="114" t="s">
        <v>1878</v>
      </c>
      <c r="L456" s="114" t="s">
        <v>716</v>
      </c>
      <c r="M456" s="114">
        <v>0</v>
      </c>
      <c r="N456" s="116">
        <v>0</v>
      </c>
    </row>
    <row r="457" spans="2:14" x14ac:dyDescent="0.3">
      <c r="B457" s="117">
        <v>447</v>
      </c>
      <c r="C457" s="114">
        <v>56</v>
      </c>
      <c r="D457" s="114" t="s">
        <v>217</v>
      </c>
      <c r="E457" s="160" t="s">
        <v>793</v>
      </c>
      <c r="F457" s="115">
        <v>7.5821759259259255E-2</v>
      </c>
      <c r="G457" s="114" t="s">
        <v>1329</v>
      </c>
      <c r="H457" s="114">
        <v>129</v>
      </c>
      <c r="I457" s="122" t="s">
        <v>1421</v>
      </c>
      <c r="J457" s="114" t="s">
        <v>3</v>
      </c>
      <c r="K457" s="114" t="s">
        <v>1879</v>
      </c>
      <c r="L457" s="114" t="s">
        <v>717</v>
      </c>
      <c r="M457" s="114">
        <v>17.66</v>
      </c>
      <c r="N457" s="116" t="s">
        <v>1219</v>
      </c>
    </row>
    <row r="458" spans="2:14" x14ac:dyDescent="0.3">
      <c r="B458" s="117">
        <v>448</v>
      </c>
      <c r="C458" s="114">
        <v>56</v>
      </c>
      <c r="D458" s="114" t="s">
        <v>1280</v>
      </c>
      <c r="E458" s="160" t="s">
        <v>1281</v>
      </c>
      <c r="F458" s="115">
        <v>5.9722222222222225E-2</v>
      </c>
      <c r="G458" s="114" t="s">
        <v>1308</v>
      </c>
      <c r="H458" s="114">
        <v>47</v>
      </c>
      <c r="I458" s="122" t="s">
        <v>1385</v>
      </c>
      <c r="J458" s="114" t="s">
        <v>4</v>
      </c>
      <c r="K458" s="114" t="s">
        <v>1880</v>
      </c>
      <c r="L458" s="114" t="s">
        <v>717</v>
      </c>
      <c r="M458" s="114" t="s">
        <v>735</v>
      </c>
      <c r="N458" s="116" t="s">
        <v>756</v>
      </c>
    </row>
    <row r="459" spans="2:14" x14ac:dyDescent="0.3">
      <c r="B459" s="117">
        <v>449</v>
      </c>
      <c r="C459" s="114">
        <v>57</v>
      </c>
      <c r="D459" s="114" t="s">
        <v>1280</v>
      </c>
      <c r="E459" s="160" t="s">
        <v>1279</v>
      </c>
      <c r="F459" s="115">
        <v>5.5879629629629633E-2</v>
      </c>
      <c r="G459" s="114" t="s">
        <v>847</v>
      </c>
      <c r="H459" s="114">
        <v>48</v>
      </c>
      <c r="I459" s="122" t="s">
        <v>940</v>
      </c>
      <c r="J459" s="114" t="s">
        <v>67</v>
      </c>
      <c r="K459" s="114" t="s">
        <v>1881</v>
      </c>
      <c r="L459" s="114" t="s">
        <v>718</v>
      </c>
      <c r="M459" s="114">
        <v>0</v>
      </c>
      <c r="N459" s="116">
        <v>0</v>
      </c>
    </row>
    <row r="460" spans="2:14" x14ac:dyDescent="0.3">
      <c r="B460" s="117">
        <v>450</v>
      </c>
      <c r="C460" s="114">
        <v>57</v>
      </c>
      <c r="D460" s="114" t="s">
        <v>1281</v>
      </c>
      <c r="E460" s="160" t="s">
        <v>217</v>
      </c>
      <c r="F460" s="115">
        <v>5.5682870370370369E-2</v>
      </c>
      <c r="G460" s="114" t="s">
        <v>267</v>
      </c>
      <c r="H460" s="114">
        <v>50</v>
      </c>
      <c r="I460" s="122" t="s">
        <v>446</v>
      </c>
      <c r="J460" s="114" t="s">
        <v>3</v>
      </c>
      <c r="K460" s="114" t="s">
        <v>1882</v>
      </c>
      <c r="L460" s="114" t="s">
        <v>717</v>
      </c>
      <c r="M460" s="114" t="s">
        <v>1222</v>
      </c>
      <c r="N460" s="116">
        <v>17.68</v>
      </c>
    </row>
    <row r="461" spans="2:14" x14ac:dyDescent="0.3">
      <c r="B461" s="117">
        <v>451</v>
      </c>
      <c r="C461" s="114">
        <v>57</v>
      </c>
      <c r="D461" s="114" t="s">
        <v>793</v>
      </c>
      <c r="E461" s="160" t="s">
        <v>1284</v>
      </c>
      <c r="F461" s="115">
        <v>5.9583333333333328E-2</v>
      </c>
      <c r="G461" s="114" t="s">
        <v>1295</v>
      </c>
      <c r="H461" s="114">
        <v>62</v>
      </c>
      <c r="I461" s="122" t="s">
        <v>1361</v>
      </c>
      <c r="J461" s="114" t="s">
        <v>67</v>
      </c>
      <c r="K461" s="114" t="s">
        <v>1883</v>
      </c>
      <c r="L461" s="114" t="s">
        <v>716</v>
      </c>
      <c r="M461" s="114">
        <v>0</v>
      </c>
      <c r="N461" s="116">
        <v>0.01</v>
      </c>
    </row>
    <row r="462" spans="2:14" x14ac:dyDescent="0.3">
      <c r="B462" s="117">
        <v>452</v>
      </c>
      <c r="C462" s="114">
        <v>57</v>
      </c>
      <c r="D462" s="114" t="s">
        <v>1282</v>
      </c>
      <c r="E462" s="160" t="s">
        <v>1275</v>
      </c>
      <c r="F462" s="115">
        <v>6.0219907407407403E-2</v>
      </c>
      <c r="G462" s="114" t="s">
        <v>828</v>
      </c>
      <c r="H462" s="114">
        <v>51</v>
      </c>
      <c r="I462" s="122" t="s">
        <v>917</v>
      </c>
      <c r="J462" s="114" t="s">
        <v>67</v>
      </c>
      <c r="K462" s="114" t="s">
        <v>1884</v>
      </c>
      <c r="L462" s="114" t="s">
        <v>716</v>
      </c>
      <c r="M462" s="114">
        <v>0</v>
      </c>
      <c r="N462" s="116">
        <v>0</v>
      </c>
    </row>
    <row r="463" spans="2:14" x14ac:dyDescent="0.3">
      <c r="B463" s="117">
        <v>453</v>
      </c>
      <c r="C463" s="114">
        <v>57</v>
      </c>
      <c r="D463" s="114" t="s">
        <v>215</v>
      </c>
      <c r="E463" s="160" t="s">
        <v>1266</v>
      </c>
      <c r="F463" s="115">
        <v>6.958333333333333E-2</v>
      </c>
      <c r="G463" s="114" t="s">
        <v>838</v>
      </c>
      <c r="H463" s="114">
        <v>72</v>
      </c>
      <c r="I463" s="122" t="s">
        <v>1363</v>
      </c>
      <c r="J463" s="114" t="s">
        <v>67</v>
      </c>
      <c r="K463" s="114" t="s">
        <v>1885</v>
      </c>
      <c r="L463" s="114" t="s">
        <v>716</v>
      </c>
      <c r="M463" s="114">
        <v>0</v>
      </c>
      <c r="N463" s="116">
        <v>0</v>
      </c>
    </row>
    <row r="464" spans="2:14" x14ac:dyDescent="0.3">
      <c r="B464" s="117">
        <v>454</v>
      </c>
      <c r="C464" s="114">
        <v>57</v>
      </c>
      <c r="D464" s="114" t="s">
        <v>787</v>
      </c>
      <c r="E464" s="160" t="s">
        <v>1270</v>
      </c>
      <c r="F464" s="115">
        <v>6.5694444444444444E-2</v>
      </c>
      <c r="G464" s="114" t="s">
        <v>349</v>
      </c>
      <c r="H464" s="114">
        <v>75</v>
      </c>
      <c r="I464" s="122" t="s">
        <v>444</v>
      </c>
      <c r="J464" s="114" t="s">
        <v>3</v>
      </c>
      <c r="K464" s="114" t="s">
        <v>1886</v>
      </c>
      <c r="L464" s="114" t="s">
        <v>717</v>
      </c>
      <c r="M464" s="114" t="s">
        <v>731</v>
      </c>
      <c r="N464" s="116">
        <v>16.53</v>
      </c>
    </row>
    <row r="465" spans="2:14" x14ac:dyDescent="0.3">
      <c r="B465" s="117">
        <v>455</v>
      </c>
      <c r="C465" s="114">
        <v>57</v>
      </c>
      <c r="D465" s="114" t="s">
        <v>1265</v>
      </c>
      <c r="E465" s="160" t="s">
        <v>1264</v>
      </c>
      <c r="F465" s="115">
        <v>5.3969907407407404E-2</v>
      </c>
      <c r="G465" s="114" t="s">
        <v>1322</v>
      </c>
      <c r="H465" s="114">
        <v>53</v>
      </c>
      <c r="I465" s="122" t="s">
        <v>1405</v>
      </c>
      <c r="J465" s="114" t="s">
        <v>67</v>
      </c>
      <c r="K465" s="114" t="s">
        <v>1887</v>
      </c>
      <c r="L465" s="114" t="s">
        <v>715</v>
      </c>
      <c r="M465" s="114">
        <v>0</v>
      </c>
      <c r="N465" s="116">
        <v>-0.01</v>
      </c>
    </row>
    <row r="466" spans="2:14" x14ac:dyDescent="0.3">
      <c r="B466" s="117">
        <v>456</v>
      </c>
      <c r="C466" s="114">
        <v>57</v>
      </c>
      <c r="D466" s="114" t="s">
        <v>1283</v>
      </c>
      <c r="E466" s="160" t="s">
        <v>1267</v>
      </c>
      <c r="F466" s="115">
        <v>5.7291666666666664E-2</v>
      </c>
      <c r="G466" s="114" t="s">
        <v>1330</v>
      </c>
      <c r="H466" s="114">
        <v>48</v>
      </c>
      <c r="I466" s="122" t="s">
        <v>1422</v>
      </c>
      <c r="J466" s="114" t="s">
        <v>3</v>
      </c>
      <c r="K466" s="114" t="s">
        <v>1888</v>
      </c>
      <c r="L466" s="114" t="s">
        <v>717</v>
      </c>
      <c r="M466" s="114" t="s">
        <v>753</v>
      </c>
      <c r="N466" s="116">
        <v>15.22</v>
      </c>
    </row>
    <row r="467" spans="2:14" x14ac:dyDescent="0.3">
      <c r="B467" s="117">
        <v>457</v>
      </c>
      <c r="C467" s="114">
        <v>58</v>
      </c>
      <c r="D467" s="114" t="s">
        <v>1279</v>
      </c>
      <c r="E467" s="160" t="s">
        <v>1283</v>
      </c>
      <c r="F467" s="115">
        <v>6.2662037037037044E-2</v>
      </c>
      <c r="G467" s="114" t="s">
        <v>1331</v>
      </c>
      <c r="H467" s="114">
        <v>53</v>
      </c>
      <c r="I467" s="122" t="s">
        <v>1423</v>
      </c>
      <c r="J467" s="114" t="s">
        <v>4</v>
      </c>
      <c r="K467" s="114" t="s">
        <v>1889</v>
      </c>
      <c r="L467" s="114" t="s">
        <v>717</v>
      </c>
      <c r="M467" s="114" t="s">
        <v>1925</v>
      </c>
      <c r="N467" s="116" t="s">
        <v>1942</v>
      </c>
    </row>
    <row r="468" spans="2:14" x14ac:dyDescent="0.3">
      <c r="B468" s="117">
        <v>458</v>
      </c>
      <c r="C468" s="114">
        <v>58</v>
      </c>
      <c r="D468" s="114" t="s">
        <v>1267</v>
      </c>
      <c r="E468" s="160" t="s">
        <v>1265</v>
      </c>
      <c r="F468" s="115">
        <v>6.7500000000000004E-2</v>
      </c>
      <c r="G468" s="114" t="s">
        <v>329</v>
      </c>
      <c r="H468" s="114">
        <v>77</v>
      </c>
      <c r="I468" s="122" t="s">
        <v>1376</v>
      </c>
      <c r="J468" s="114" t="s">
        <v>4</v>
      </c>
      <c r="K468" s="114" t="s">
        <v>1890</v>
      </c>
      <c r="L468" s="114" t="s">
        <v>718</v>
      </c>
      <c r="M468" s="114">
        <v>-61.8</v>
      </c>
      <c r="N468" s="116">
        <v>-246</v>
      </c>
    </row>
    <row r="469" spans="2:14" x14ac:dyDescent="0.3">
      <c r="B469" s="117">
        <v>459</v>
      </c>
      <c r="C469" s="114">
        <v>58</v>
      </c>
      <c r="D469" s="114" t="s">
        <v>1264</v>
      </c>
      <c r="E469" s="160" t="s">
        <v>787</v>
      </c>
      <c r="F469" s="115">
        <v>5.6666666666666671E-2</v>
      </c>
      <c r="G469" s="114" t="s">
        <v>1332</v>
      </c>
      <c r="H469" s="114">
        <v>58</v>
      </c>
      <c r="I469" s="122" t="s">
        <v>1424</v>
      </c>
      <c r="J469" s="114" t="s">
        <v>67</v>
      </c>
      <c r="K469" s="114" t="s">
        <v>1891</v>
      </c>
      <c r="L469" s="114" t="s">
        <v>718</v>
      </c>
      <c r="M469" s="114">
        <v>0.33</v>
      </c>
      <c r="N469" s="116">
        <v>0</v>
      </c>
    </row>
    <row r="470" spans="2:14" x14ac:dyDescent="0.3">
      <c r="B470" s="117">
        <v>460</v>
      </c>
      <c r="C470" s="114">
        <v>58</v>
      </c>
      <c r="D470" s="114" t="s">
        <v>1270</v>
      </c>
      <c r="E470" s="160" t="s">
        <v>215</v>
      </c>
      <c r="F470" s="115">
        <v>6.3865740740740737E-2</v>
      </c>
      <c r="G470" s="114" t="s">
        <v>356</v>
      </c>
      <c r="H470" s="114">
        <v>52</v>
      </c>
      <c r="I470" s="122" t="s">
        <v>461</v>
      </c>
      <c r="J470" s="114" t="s">
        <v>3</v>
      </c>
      <c r="K470" s="114" t="s">
        <v>1892</v>
      </c>
      <c r="L470" s="114" t="s">
        <v>717</v>
      </c>
      <c r="M470" s="114" t="s">
        <v>727</v>
      </c>
      <c r="N470" s="116" t="s">
        <v>766</v>
      </c>
    </row>
    <row r="471" spans="2:14" x14ac:dyDescent="0.3">
      <c r="B471" s="117">
        <v>461</v>
      </c>
      <c r="C471" s="114">
        <v>58</v>
      </c>
      <c r="D471" s="114" t="s">
        <v>1266</v>
      </c>
      <c r="E471" s="160" t="s">
        <v>1282</v>
      </c>
      <c r="F471" s="115">
        <v>7.2546296296296289E-2</v>
      </c>
      <c r="G471" s="114" t="s">
        <v>827</v>
      </c>
      <c r="H471" s="114">
        <v>92</v>
      </c>
      <c r="I471" s="122" t="s">
        <v>916</v>
      </c>
      <c r="J471" s="114" t="s">
        <v>67</v>
      </c>
      <c r="K471" s="114" t="s">
        <v>1893</v>
      </c>
      <c r="L471" s="114" t="s">
        <v>716</v>
      </c>
      <c r="M471" s="114">
        <v>0</v>
      </c>
      <c r="N471" s="116">
        <v>0</v>
      </c>
    </row>
    <row r="472" spans="2:14" x14ac:dyDescent="0.3">
      <c r="B472" s="117">
        <v>462</v>
      </c>
      <c r="C472" s="114">
        <v>58</v>
      </c>
      <c r="D472" s="114" t="s">
        <v>1275</v>
      </c>
      <c r="E472" s="160" t="s">
        <v>793</v>
      </c>
      <c r="F472" s="115">
        <v>4.7685185185185185E-2</v>
      </c>
      <c r="G472" s="114" t="s">
        <v>1333</v>
      </c>
      <c r="H472" s="114">
        <v>48</v>
      </c>
      <c r="I472" s="122" t="s">
        <v>1425</v>
      </c>
      <c r="J472" s="114" t="s">
        <v>67</v>
      </c>
      <c r="K472" s="114" t="s">
        <v>1894</v>
      </c>
      <c r="L472" s="114" t="s">
        <v>716</v>
      </c>
      <c r="M472" s="114">
        <v>0</v>
      </c>
      <c r="N472" s="116">
        <v>0</v>
      </c>
    </row>
    <row r="473" spans="2:14" x14ac:dyDescent="0.3">
      <c r="B473" s="117">
        <v>463</v>
      </c>
      <c r="C473" s="114">
        <v>58</v>
      </c>
      <c r="D473" s="114" t="s">
        <v>1284</v>
      </c>
      <c r="E473" s="160" t="s">
        <v>1281</v>
      </c>
      <c r="F473" s="115">
        <v>5.4479166666666669E-2</v>
      </c>
      <c r="G473" s="114" t="s">
        <v>1291</v>
      </c>
      <c r="H473" s="114">
        <v>49</v>
      </c>
      <c r="I473" s="122" t="s">
        <v>1355</v>
      </c>
      <c r="J473" s="114" t="s">
        <v>67</v>
      </c>
      <c r="K473" s="114" t="s">
        <v>1895</v>
      </c>
      <c r="L473" s="114" t="s">
        <v>718</v>
      </c>
      <c r="M473" s="114">
        <v>-0.01</v>
      </c>
      <c r="N473" s="116">
        <v>0.05</v>
      </c>
    </row>
    <row r="474" spans="2:14" x14ac:dyDescent="0.3">
      <c r="B474" s="117">
        <v>464</v>
      </c>
      <c r="C474" s="114">
        <v>58</v>
      </c>
      <c r="D474" s="114" t="s">
        <v>217</v>
      </c>
      <c r="E474" s="160" t="s">
        <v>1280</v>
      </c>
      <c r="F474" s="115">
        <v>5.1180555555555556E-2</v>
      </c>
      <c r="G474" s="114" t="s">
        <v>1334</v>
      </c>
      <c r="H474" s="114">
        <v>42</v>
      </c>
      <c r="I474" s="122" t="s">
        <v>395</v>
      </c>
      <c r="J474" s="114" t="s">
        <v>67</v>
      </c>
      <c r="K474" s="114" t="s">
        <v>1896</v>
      </c>
      <c r="L474" s="114" t="s">
        <v>716</v>
      </c>
      <c r="M474" s="114">
        <v>0</v>
      </c>
      <c r="N474" s="116">
        <v>-0.05</v>
      </c>
    </row>
    <row r="475" spans="2:14" x14ac:dyDescent="0.3">
      <c r="B475" s="117">
        <v>465</v>
      </c>
      <c r="C475" s="114">
        <v>59</v>
      </c>
      <c r="D475" s="114" t="s">
        <v>217</v>
      </c>
      <c r="E475" s="160" t="s">
        <v>1279</v>
      </c>
      <c r="F475" s="115">
        <v>6.3113425925925934E-2</v>
      </c>
      <c r="G475" s="114" t="s">
        <v>1335</v>
      </c>
      <c r="H475" s="114">
        <v>65</v>
      </c>
      <c r="I475" s="122" t="s">
        <v>1426</v>
      </c>
      <c r="J475" s="114" t="s">
        <v>4</v>
      </c>
      <c r="K475" s="114" t="s">
        <v>1897</v>
      </c>
      <c r="L475" s="114" t="s">
        <v>717</v>
      </c>
      <c r="M475" s="114">
        <v>-988.18</v>
      </c>
      <c r="N475" s="116" t="s">
        <v>1935</v>
      </c>
    </row>
    <row r="476" spans="2:14" x14ac:dyDescent="0.3">
      <c r="B476" s="117">
        <v>466</v>
      </c>
      <c r="C476" s="114">
        <v>59</v>
      </c>
      <c r="D476" s="114" t="s">
        <v>1280</v>
      </c>
      <c r="E476" s="160" t="s">
        <v>1284</v>
      </c>
      <c r="F476" s="115">
        <v>6.8888888888888888E-2</v>
      </c>
      <c r="G476" s="114" t="s">
        <v>1336</v>
      </c>
      <c r="H476" s="114">
        <v>71</v>
      </c>
      <c r="I476" s="122" t="s">
        <v>1427</v>
      </c>
      <c r="J476" s="114" t="s">
        <v>67</v>
      </c>
      <c r="K476" s="114" t="s">
        <v>1898</v>
      </c>
      <c r="L476" s="114" t="s">
        <v>715</v>
      </c>
      <c r="M476" s="114">
        <v>0</v>
      </c>
      <c r="N476" s="116">
        <v>0</v>
      </c>
    </row>
    <row r="477" spans="2:14" x14ac:dyDescent="0.3">
      <c r="B477" s="117">
        <v>467</v>
      </c>
      <c r="C477" s="114">
        <v>59</v>
      </c>
      <c r="D477" s="114" t="s">
        <v>1281</v>
      </c>
      <c r="E477" s="160" t="s">
        <v>1275</v>
      </c>
      <c r="F477" s="115">
        <v>5.1666666666666666E-2</v>
      </c>
      <c r="G477" s="114" t="s">
        <v>338</v>
      </c>
      <c r="H477" s="114">
        <v>50</v>
      </c>
      <c r="I477" s="122" t="s">
        <v>443</v>
      </c>
      <c r="J477" s="114" t="s">
        <v>67</v>
      </c>
      <c r="K477" s="114" t="s">
        <v>1899</v>
      </c>
      <c r="L477" s="114" t="s">
        <v>715</v>
      </c>
      <c r="M477" s="114">
        <v>-0.05</v>
      </c>
      <c r="N477" s="116">
        <v>0</v>
      </c>
    </row>
    <row r="478" spans="2:14" x14ac:dyDescent="0.3">
      <c r="B478" s="117">
        <v>468</v>
      </c>
      <c r="C478" s="114">
        <v>59</v>
      </c>
      <c r="D478" s="114" t="s">
        <v>793</v>
      </c>
      <c r="E478" s="160" t="s">
        <v>1266</v>
      </c>
      <c r="F478" s="115">
        <v>6.1365740740740742E-2</v>
      </c>
      <c r="G478" s="114" t="s">
        <v>362</v>
      </c>
      <c r="H478" s="114">
        <v>65</v>
      </c>
      <c r="I478" s="122" t="s">
        <v>1428</v>
      </c>
      <c r="J478" s="114" t="s">
        <v>4</v>
      </c>
      <c r="K478" s="114" t="s">
        <v>1900</v>
      </c>
      <c r="L478" s="114" t="s">
        <v>717</v>
      </c>
      <c r="M478" s="114">
        <v>-155.02000000000001</v>
      </c>
      <c r="N478" s="116">
        <v>-15.55</v>
      </c>
    </row>
    <row r="479" spans="2:14" x14ac:dyDescent="0.3">
      <c r="B479" s="117">
        <v>469</v>
      </c>
      <c r="C479" s="114">
        <v>59</v>
      </c>
      <c r="D479" s="114" t="s">
        <v>1282</v>
      </c>
      <c r="E479" s="160" t="s">
        <v>1270</v>
      </c>
      <c r="F479" s="115">
        <v>6.1273148148148153E-2</v>
      </c>
      <c r="G479" s="114" t="s">
        <v>1337</v>
      </c>
      <c r="H479" s="114">
        <v>62</v>
      </c>
      <c r="I479" s="122" t="s">
        <v>1429</v>
      </c>
      <c r="J479" s="114" t="s">
        <v>67</v>
      </c>
      <c r="K479" s="114" t="s">
        <v>1901</v>
      </c>
      <c r="L479" s="114" t="s">
        <v>718</v>
      </c>
      <c r="M479" s="114">
        <v>0</v>
      </c>
      <c r="N479" s="116">
        <v>0</v>
      </c>
    </row>
    <row r="480" spans="2:14" x14ac:dyDescent="0.3">
      <c r="B480" s="117">
        <v>470</v>
      </c>
      <c r="C480" s="114">
        <v>59</v>
      </c>
      <c r="D480" s="114" t="s">
        <v>215</v>
      </c>
      <c r="E480" s="160" t="s">
        <v>1264</v>
      </c>
      <c r="F480" s="115">
        <v>6.356481481481481E-2</v>
      </c>
      <c r="G480" s="114" t="s">
        <v>355</v>
      </c>
      <c r="H480" s="114">
        <v>54</v>
      </c>
      <c r="I480" s="122" t="s">
        <v>460</v>
      </c>
      <c r="J480" s="114" t="s">
        <v>67</v>
      </c>
      <c r="K480" s="114" t="s">
        <v>1902</v>
      </c>
      <c r="L480" s="114" t="s">
        <v>718</v>
      </c>
      <c r="M480" s="114">
        <v>0</v>
      </c>
      <c r="N480" s="116">
        <v>0</v>
      </c>
    </row>
    <row r="481" spans="1:21" x14ac:dyDescent="0.3">
      <c r="B481" s="117">
        <v>471</v>
      </c>
      <c r="C481" s="114">
        <v>59</v>
      </c>
      <c r="D481" s="114" t="s">
        <v>787</v>
      </c>
      <c r="E481" s="160" t="s">
        <v>1267</v>
      </c>
      <c r="F481" s="115">
        <v>7.048611111111111E-2</v>
      </c>
      <c r="G481" s="114" t="s">
        <v>353</v>
      </c>
      <c r="H481" s="114">
        <v>90</v>
      </c>
      <c r="I481" s="122" t="s">
        <v>385</v>
      </c>
      <c r="J481" s="114" t="s">
        <v>3</v>
      </c>
      <c r="K481" s="114" t="s">
        <v>1903</v>
      </c>
      <c r="L481" s="114" t="s">
        <v>717</v>
      </c>
      <c r="M481" s="114" t="s">
        <v>729</v>
      </c>
      <c r="N481" s="116" t="s">
        <v>762</v>
      </c>
    </row>
    <row r="482" spans="1:21" x14ac:dyDescent="0.3">
      <c r="B482" s="117">
        <v>472</v>
      </c>
      <c r="C482" s="114">
        <v>59</v>
      </c>
      <c r="D482" s="114" t="s">
        <v>1265</v>
      </c>
      <c r="E482" s="160" t="s">
        <v>1283</v>
      </c>
      <c r="F482" s="115">
        <v>5.0856481481481482E-2</v>
      </c>
      <c r="G482" s="114" t="s">
        <v>1338</v>
      </c>
      <c r="H482" s="114">
        <v>53</v>
      </c>
      <c r="I482" s="122" t="s">
        <v>929</v>
      </c>
      <c r="J482" s="114" t="s">
        <v>67</v>
      </c>
      <c r="K482" s="114" t="s">
        <v>1904</v>
      </c>
      <c r="L482" s="114" t="s">
        <v>715</v>
      </c>
      <c r="M482" s="114">
        <v>0</v>
      </c>
      <c r="N482" s="116">
        <v>0</v>
      </c>
    </row>
    <row r="483" spans="1:21" x14ac:dyDescent="0.3">
      <c r="B483" s="117">
        <v>473</v>
      </c>
      <c r="C483" s="114">
        <v>60</v>
      </c>
      <c r="D483" s="114" t="s">
        <v>1279</v>
      </c>
      <c r="E483" s="160" t="s">
        <v>1265</v>
      </c>
      <c r="F483" s="115">
        <v>4.6863425925925926E-2</v>
      </c>
      <c r="G483" s="114" t="s">
        <v>835</v>
      </c>
      <c r="H483" s="114">
        <v>49</v>
      </c>
      <c r="I483" s="122" t="s">
        <v>926</v>
      </c>
      <c r="J483" s="114" t="s">
        <v>67</v>
      </c>
      <c r="K483" s="114" t="s">
        <v>1905</v>
      </c>
      <c r="L483" s="114" t="s">
        <v>716</v>
      </c>
      <c r="M483" s="114">
        <v>0</v>
      </c>
      <c r="N483" s="116">
        <v>0</v>
      </c>
    </row>
    <row r="484" spans="1:21" x14ac:dyDescent="0.3">
      <c r="B484" s="117">
        <v>474</v>
      </c>
      <c r="C484" s="114">
        <v>60</v>
      </c>
      <c r="D484" s="114" t="s">
        <v>1283</v>
      </c>
      <c r="E484" s="160" t="s">
        <v>787</v>
      </c>
      <c r="F484" s="115">
        <v>6.2291666666666669E-2</v>
      </c>
      <c r="G484" s="114" t="s">
        <v>265</v>
      </c>
      <c r="H484" s="114">
        <v>74</v>
      </c>
      <c r="I484" s="122" t="s">
        <v>369</v>
      </c>
      <c r="J484" s="114" t="s">
        <v>67</v>
      </c>
      <c r="K484" s="114" t="s">
        <v>1906</v>
      </c>
      <c r="L484" s="114" t="s">
        <v>718</v>
      </c>
      <c r="M484" s="114">
        <v>0</v>
      </c>
      <c r="N484" s="116">
        <v>0</v>
      </c>
    </row>
    <row r="485" spans="1:21" x14ac:dyDescent="0.3">
      <c r="B485" s="117">
        <v>475</v>
      </c>
      <c r="C485" s="114">
        <v>60</v>
      </c>
      <c r="D485" s="114" t="s">
        <v>1267</v>
      </c>
      <c r="E485" s="160" t="s">
        <v>215</v>
      </c>
      <c r="F485" s="115">
        <v>7.0208333333333331E-2</v>
      </c>
      <c r="G485" s="114" t="s">
        <v>343</v>
      </c>
      <c r="H485" s="114">
        <v>78</v>
      </c>
      <c r="I485" s="122" t="s">
        <v>1430</v>
      </c>
      <c r="J485" s="114" t="s">
        <v>4</v>
      </c>
      <c r="K485" s="114" t="s">
        <v>1907</v>
      </c>
      <c r="L485" s="114" t="s">
        <v>717</v>
      </c>
      <c r="M485" s="114">
        <v>-52.51</v>
      </c>
      <c r="N485" s="116" t="s">
        <v>743</v>
      </c>
    </row>
    <row r="486" spans="1:21" x14ac:dyDescent="0.3">
      <c r="B486" s="117">
        <v>476</v>
      </c>
      <c r="C486" s="114">
        <v>60</v>
      </c>
      <c r="D486" s="114" t="s">
        <v>1264</v>
      </c>
      <c r="E486" s="160" t="s">
        <v>1282</v>
      </c>
      <c r="F486" s="115">
        <v>6.3495370370370369E-2</v>
      </c>
      <c r="G486" s="114" t="s">
        <v>826</v>
      </c>
      <c r="H486" s="114">
        <v>55</v>
      </c>
      <c r="I486" s="122" t="s">
        <v>915</v>
      </c>
      <c r="J486" s="114" t="s">
        <v>67</v>
      </c>
      <c r="K486" s="114" t="s">
        <v>1908</v>
      </c>
      <c r="L486" s="114" t="s">
        <v>716</v>
      </c>
      <c r="M486" s="114">
        <v>0.01</v>
      </c>
      <c r="N486" s="116">
        <v>0</v>
      </c>
    </row>
    <row r="487" spans="1:21" x14ac:dyDescent="0.3">
      <c r="B487" s="117">
        <v>477</v>
      </c>
      <c r="C487" s="114">
        <v>60</v>
      </c>
      <c r="D487" s="114" t="s">
        <v>1270</v>
      </c>
      <c r="E487" s="160" t="s">
        <v>793</v>
      </c>
      <c r="F487" s="115">
        <v>4.2037037037037039E-2</v>
      </c>
      <c r="G487" s="114" t="s">
        <v>1339</v>
      </c>
      <c r="H487" s="114">
        <v>40</v>
      </c>
      <c r="I487" s="122" t="s">
        <v>1431</v>
      </c>
      <c r="J487" s="114" t="s">
        <v>67</v>
      </c>
      <c r="K487" s="114" t="s">
        <v>1909</v>
      </c>
      <c r="L487" s="114" t="s">
        <v>716</v>
      </c>
      <c r="M487" s="114">
        <v>0</v>
      </c>
      <c r="N487" s="116">
        <v>0</v>
      </c>
    </row>
    <row r="488" spans="1:21" x14ac:dyDescent="0.3">
      <c r="B488" s="117">
        <v>478</v>
      </c>
      <c r="C488" s="114">
        <v>60</v>
      </c>
      <c r="D488" s="114" t="s">
        <v>1266</v>
      </c>
      <c r="E488" s="160" t="s">
        <v>1281</v>
      </c>
      <c r="F488" s="115">
        <v>7.1736111111111112E-2</v>
      </c>
      <c r="G488" s="114" t="s">
        <v>1326</v>
      </c>
      <c r="H488" s="114">
        <v>86</v>
      </c>
      <c r="I488" s="122" t="s">
        <v>1413</v>
      </c>
      <c r="J488" s="114" t="s">
        <v>3</v>
      </c>
      <c r="K488" s="114" t="s">
        <v>1910</v>
      </c>
      <c r="L488" s="114" t="s">
        <v>717</v>
      </c>
      <c r="M488" s="114">
        <v>76.92</v>
      </c>
      <c r="N488" s="116" t="s">
        <v>1218</v>
      </c>
    </row>
    <row r="489" spans="1:21" x14ac:dyDescent="0.3">
      <c r="B489" s="117">
        <v>479</v>
      </c>
      <c r="C489" s="114">
        <v>60</v>
      </c>
      <c r="D489" s="114" t="s">
        <v>1275</v>
      </c>
      <c r="E489" s="160" t="s">
        <v>1280</v>
      </c>
      <c r="F489" s="115">
        <v>5.3796296296296293E-2</v>
      </c>
      <c r="G489" s="114" t="s">
        <v>1304</v>
      </c>
      <c r="H489" s="114">
        <v>47</v>
      </c>
      <c r="I489" s="122" t="s">
        <v>1377</v>
      </c>
      <c r="J489" s="114" t="s">
        <v>67</v>
      </c>
      <c r="K489" s="114" t="s">
        <v>1911</v>
      </c>
      <c r="L489" s="114" t="s">
        <v>716</v>
      </c>
      <c r="M489" s="114">
        <v>0</v>
      </c>
      <c r="N489" s="116">
        <v>0</v>
      </c>
    </row>
    <row r="490" spans="1:21" x14ac:dyDescent="0.3">
      <c r="B490" s="117">
        <v>480</v>
      </c>
      <c r="C490" s="114">
        <v>60</v>
      </c>
      <c r="D490" s="114" t="s">
        <v>1284</v>
      </c>
      <c r="E490" s="160" t="s">
        <v>217</v>
      </c>
      <c r="F490" s="115">
        <v>6.2442129629629632E-2</v>
      </c>
      <c r="G490" s="114" t="s">
        <v>1340</v>
      </c>
      <c r="H490" s="114">
        <v>65</v>
      </c>
      <c r="I490" s="122" t="s">
        <v>1432</v>
      </c>
      <c r="J490" s="114" t="s">
        <v>3</v>
      </c>
      <c r="K490" s="114" t="s">
        <v>1912</v>
      </c>
      <c r="L490" s="114" t="s">
        <v>718</v>
      </c>
      <c r="M490" s="114">
        <v>12.11</v>
      </c>
      <c r="N490" s="116" t="s">
        <v>1232</v>
      </c>
    </row>
    <row r="491" spans="1:21" x14ac:dyDescent="0.3">
      <c r="A491" s="162" t="s">
        <v>783</v>
      </c>
      <c r="B491" s="162" t="s">
        <v>783</v>
      </c>
      <c r="C491" s="162" t="s">
        <v>783</v>
      </c>
      <c r="D491" s="162" t="s">
        <v>783</v>
      </c>
      <c r="E491" s="162" t="s">
        <v>783</v>
      </c>
      <c r="F491" s="162" t="s">
        <v>783</v>
      </c>
      <c r="G491" s="162" t="s">
        <v>783</v>
      </c>
      <c r="H491" s="162" t="s">
        <v>783</v>
      </c>
      <c r="I491" s="162" t="s">
        <v>783</v>
      </c>
      <c r="J491" s="162" t="s">
        <v>783</v>
      </c>
      <c r="K491" s="162" t="s">
        <v>783</v>
      </c>
      <c r="L491" s="162" t="s">
        <v>783</v>
      </c>
      <c r="M491" s="162" t="s">
        <v>783</v>
      </c>
      <c r="N491" s="162" t="s">
        <v>783</v>
      </c>
      <c r="O491" s="162" t="s">
        <v>783</v>
      </c>
      <c r="P491" s="162" t="s">
        <v>783</v>
      </c>
      <c r="Q491" s="162" t="s">
        <v>783</v>
      </c>
      <c r="R491" s="162" t="s">
        <v>783</v>
      </c>
      <c r="S491" s="162" t="s">
        <v>783</v>
      </c>
      <c r="T491" s="162" t="s">
        <v>783</v>
      </c>
      <c r="U491" s="162" t="s">
        <v>783</v>
      </c>
    </row>
  </sheetData>
  <sortState ref="A12:U490">
    <sortCondition ref="B12:B490"/>
    <sortCondition ref="H12:H49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pane xSplit="1" ySplit="10" topLeftCell="B55" activePane="bottomRight" state="frozen"/>
      <selection pane="topRight" activeCell="B1" sqref="B1"/>
      <selection pane="bottomLeft" activeCell="A11" sqref="A11"/>
      <selection pane="bottomRight" activeCell="B71" sqref="B71"/>
    </sheetView>
  </sheetViews>
  <sheetFormatPr defaultColWidth="9.109375" defaultRowHeight="14.4" x14ac:dyDescent="0.3"/>
  <cols>
    <col min="1" max="1" width="1.6640625" style="151" customWidth="1"/>
    <col min="2" max="2" width="2.6640625" style="63" customWidth="1"/>
    <col min="3" max="3" width="5.6640625" style="29" customWidth="1"/>
    <col min="4" max="5" width="18.6640625" style="29" customWidth="1"/>
    <col min="6" max="6" width="8.6640625" style="29" customWidth="1"/>
    <col min="7" max="7" width="5.6640625" style="29" customWidth="1"/>
    <col min="8" max="8" width="4.6640625" style="29" customWidth="1"/>
    <col min="9" max="9" width="31.6640625" style="29" customWidth="1"/>
    <col min="10" max="10" width="6.6640625" style="29" customWidth="1"/>
    <col min="11" max="11" width="18.6640625" style="29" customWidth="1"/>
    <col min="12" max="12" width="12.6640625" style="29" customWidth="1"/>
    <col min="13" max="14" width="7.6640625" style="29" customWidth="1"/>
    <col min="15" max="16384" width="9.109375" style="151"/>
  </cols>
  <sheetData>
    <row r="1" spans="1:14" ht="17.399999999999999" x14ac:dyDescent="0.3">
      <c r="A1" s="154" t="s">
        <v>2023</v>
      </c>
      <c r="B1" s="152"/>
    </row>
    <row r="5" spans="1:14" x14ac:dyDescent="0.3">
      <c r="F5" s="29">
        <f>2+G7*5/(3600*60)</f>
        <v>2.2074537037037039</v>
      </c>
      <c r="J5" s="180"/>
    </row>
    <row r="6" spans="1:14" x14ac:dyDescent="0.3">
      <c r="F6" s="29">
        <f>1 +56/60 +9/3600</f>
        <v>1.9358333333333333</v>
      </c>
      <c r="G6" s="29">
        <f>G7/120</f>
        <v>74.683333333333337</v>
      </c>
    </row>
    <row r="7" spans="1:14" x14ac:dyDescent="0.3">
      <c r="F7" s="175">
        <f>SUM(F11:F70)/60</f>
        <v>8.0654320987654335E-2</v>
      </c>
      <c r="G7" s="29">
        <f>SUM(G11:G70)*2-30</f>
        <v>8962</v>
      </c>
    </row>
    <row r="9" spans="1:14" s="153" customFormat="1" ht="12" x14ac:dyDescent="0.25">
      <c r="B9" s="177" t="s">
        <v>0</v>
      </c>
      <c r="C9" s="173" t="s">
        <v>784</v>
      </c>
      <c r="D9" s="173" t="s">
        <v>252</v>
      </c>
      <c r="E9" s="173" t="s">
        <v>251</v>
      </c>
      <c r="F9" s="173" t="s">
        <v>253</v>
      </c>
      <c r="G9" s="173" t="s">
        <v>107</v>
      </c>
      <c r="H9" s="173" t="s">
        <v>254</v>
      </c>
      <c r="I9" s="173" t="s">
        <v>255</v>
      </c>
      <c r="J9" s="173" t="s">
        <v>256</v>
      </c>
      <c r="K9" s="173" t="s">
        <v>257</v>
      </c>
      <c r="L9" s="173" t="s">
        <v>258</v>
      </c>
      <c r="M9" s="173" t="s">
        <v>1277</v>
      </c>
      <c r="N9" s="173" t="s">
        <v>1278</v>
      </c>
    </row>
    <row r="10" spans="1:14" s="150" customFormat="1" ht="2.1" customHeight="1" x14ac:dyDescent="0.25">
      <c r="B10" s="178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1:14" s="150" customFormat="1" ht="12" x14ac:dyDescent="0.25">
      <c r="B11" s="178">
        <v>1</v>
      </c>
      <c r="C11" s="155">
        <v>1</v>
      </c>
      <c r="D11" s="155" t="s">
        <v>2004</v>
      </c>
      <c r="E11" s="155" t="s">
        <v>2006</v>
      </c>
      <c r="F11" s="176">
        <v>8.1134259259259267E-2</v>
      </c>
      <c r="G11" s="155">
        <v>59</v>
      </c>
      <c r="H11" s="155" t="s">
        <v>316</v>
      </c>
      <c r="I11" s="174" t="s">
        <v>2026</v>
      </c>
      <c r="J11" s="155" t="s">
        <v>3</v>
      </c>
      <c r="K11" s="155" t="s">
        <v>2033</v>
      </c>
      <c r="L11" s="155" t="s">
        <v>720</v>
      </c>
      <c r="M11" s="155" t="s">
        <v>728</v>
      </c>
      <c r="N11" s="155">
        <v>9.93</v>
      </c>
    </row>
    <row r="12" spans="1:14" s="150" customFormat="1" ht="12" x14ac:dyDescent="0.25">
      <c r="B12" s="178">
        <v>2</v>
      </c>
      <c r="C12" s="155">
        <v>1</v>
      </c>
      <c r="D12" s="155" t="s">
        <v>787</v>
      </c>
      <c r="E12" s="155" t="s">
        <v>2005</v>
      </c>
      <c r="F12" s="176">
        <v>8.7650462962962972E-2</v>
      </c>
      <c r="G12" s="155">
        <v>73</v>
      </c>
      <c r="H12" s="155" t="s">
        <v>285</v>
      </c>
      <c r="I12" s="174" t="s">
        <v>2027</v>
      </c>
      <c r="J12" s="155" t="s">
        <v>3</v>
      </c>
      <c r="K12" s="155" t="s">
        <v>2034</v>
      </c>
      <c r="L12" s="155" t="s">
        <v>717</v>
      </c>
      <c r="M12" s="155" t="s">
        <v>2094</v>
      </c>
      <c r="N12" s="155" t="s">
        <v>2568</v>
      </c>
    </row>
    <row r="13" spans="1:14" s="150" customFormat="1" ht="12" x14ac:dyDescent="0.25">
      <c r="B13" s="178">
        <v>3</v>
      </c>
      <c r="C13" s="155">
        <v>1</v>
      </c>
      <c r="D13" s="155" t="s">
        <v>2003</v>
      </c>
      <c r="E13" s="155" t="s">
        <v>2002</v>
      </c>
      <c r="F13" s="176">
        <v>9.9618055555555543E-2</v>
      </c>
      <c r="G13" s="155">
        <v>145</v>
      </c>
      <c r="H13" s="155" t="s">
        <v>294</v>
      </c>
      <c r="I13" s="174" t="s">
        <v>1382</v>
      </c>
      <c r="J13" s="155" t="s">
        <v>4</v>
      </c>
      <c r="K13" s="155" t="s">
        <v>2035</v>
      </c>
      <c r="L13" s="155" t="s">
        <v>721</v>
      </c>
      <c r="M13" s="155">
        <v>-8.73</v>
      </c>
      <c r="N13" s="155">
        <v>-7.32</v>
      </c>
    </row>
    <row r="14" spans="1:14" s="150" customFormat="1" ht="12" x14ac:dyDescent="0.25">
      <c r="B14" s="178">
        <v>4</v>
      </c>
      <c r="C14" s="155">
        <v>2</v>
      </c>
      <c r="D14" s="155" t="s">
        <v>2006</v>
      </c>
      <c r="E14" s="155" t="s">
        <v>2002</v>
      </c>
      <c r="F14" s="176">
        <v>9.7384259259259254E-2</v>
      </c>
      <c r="G14" s="155">
        <v>121</v>
      </c>
      <c r="H14" s="155" t="s">
        <v>285</v>
      </c>
      <c r="I14" s="174" t="s">
        <v>2027</v>
      </c>
      <c r="J14" s="155" t="s">
        <v>67</v>
      </c>
      <c r="K14" s="155" t="s">
        <v>2036</v>
      </c>
      <c r="L14" s="155" t="s">
        <v>718</v>
      </c>
      <c r="M14" s="155">
        <v>2.52</v>
      </c>
      <c r="N14" s="155">
        <v>0.01</v>
      </c>
    </row>
    <row r="15" spans="1:14" s="150" customFormat="1" ht="12" x14ac:dyDescent="0.25">
      <c r="B15" s="178">
        <v>5</v>
      </c>
      <c r="C15" s="155">
        <v>2</v>
      </c>
      <c r="D15" s="155" t="s">
        <v>2005</v>
      </c>
      <c r="E15" s="155" t="s">
        <v>2003</v>
      </c>
      <c r="F15" s="176">
        <v>9.0532407407407409E-2</v>
      </c>
      <c r="G15" s="155">
        <v>84</v>
      </c>
      <c r="H15" s="155" t="s">
        <v>304</v>
      </c>
      <c r="I15" s="174" t="s">
        <v>2028</v>
      </c>
      <c r="J15" s="155" t="s">
        <v>4</v>
      </c>
      <c r="K15" s="155" t="s">
        <v>2037</v>
      </c>
      <c r="L15" s="155" t="s">
        <v>718</v>
      </c>
      <c r="M15" s="155">
        <v>-318.52</v>
      </c>
      <c r="N15" s="155">
        <v>-50.4</v>
      </c>
    </row>
    <row r="16" spans="1:14" s="150" customFormat="1" ht="12" x14ac:dyDescent="0.25">
      <c r="B16" s="178">
        <v>6</v>
      </c>
      <c r="C16" s="155">
        <v>2</v>
      </c>
      <c r="D16" s="155" t="s">
        <v>2004</v>
      </c>
      <c r="E16" s="155" t="s">
        <v>787</v>
      </c>
      <c r="F16" s="176">
        <v>6.8460648148148159E-2</v>
      </c>
      <c r="G16" s="155">
        <v>44</v>
      </c>
      <c r="H16" s="155" t="s">
        <v>1297</v>
      </c>
      <c r="I16" s="174" t="s">
        <v>1419</v>
      </c>
      <c r="J16" s="155" t="s">
        <v>67</v>
      </c>
      <c r="K16" s="155" t="s">
        <v>2038</v>
      </c>
      <c r="L16" s="155" t="s">
        <v>716</v>
      </c>
      <c r="M16" s="155">
        <v>0.01</v>
      </c>
      <c r="N16" s="155">
        <v>0</v>
      </c>
    </row>
    <row r="17" spans="2:14" s="150" customFormat="1" ht="12" x14ac:dyDescent="0.25">
      <c r="B17" s="178">
        <v>7</v>
      </c>
      <c r="C17" s="155">
        <v>3</v>
      </c>
      <c r="D17" s="155" t="s">
        <v>787</v>
      </c>
      <c r="E17" s="155" t="s">
        <v>2006</v>
      </c>
      <c r="F17" s="176">
        <v>7.9652777777777781E-2</v>
      </c>
      <c r="G17" s="155">
        <v>77</v>
      </c>
      <c r="H17" s="155" t="s">
        <v>825</v>
      </c>
      <c r="I17" s="174" t="s">
        <v>913</v>
      </c>
      <c r="J17" s="155" t="s">
        <v>3</v>
      </c>
      <c r="K17" s="155" t="s">
        <v>2039</v>
      </c>
      <c r="L17" s="155" t="s">
        <v>720</v>
      </c>
      <c r="M17" s="155" t="s">
        <v>728</v>
      </c>
      <c r="N17" s="155">
        <v>9.82</v>
      </c>
    </row>
    <row r="18" spans="2:14" s="150" customFormat="1" ht="12" x14ac:dyDescent="0.25">
      <c r="B18" s="178">
        <v>8</v>
      </c>
      <c r="C18" s="155">
        <v>3</v>
      </c>
      <c r="D18" s="155" t="s">
        <v>2003</v>
      </c>
      <c r="E18" s="155" t="s">
        <v>2004</v>
      </c>
      <c r="F18" s="176">
        <v>8.7314814814814803E-2</v>
      </c>
      <c r="G18" s="155">
        <v>70</v>
      </c>
      <c r="H18" s="155" t="s">
        <v>808</v>
      </c>
      <c r="I18" s="174" t="s">
        <v>2029</v>
      </c>
      <c r="J18" s="155" t="s">
        <v>67</v>
      </c>
      <c r="K18" s="155" t="s">
        <v>2040</v>
      </c>
      <c r="L18" s="155" t="s">
        <v>718</v>
      </c>
      <c r="M18" s="155">
        <v>0</v>
      </c>
      <c r="N18" s="155">
        <v>0</v>
      </c>
    </row>
    <row r="19" spans="2:14" s="150" customFormat="1" ht="12" x14ac:dyDescent="0.25">
      <c r="B19" s="178">
        <v>9</v>
      </c>
      <c r="C19" s="155">
        <v>3</v>
      </c>
      <c r="D19" s="155" t="s">
        <v>2002</v>
      </c>
      <c r="E19" s="155" t="s">
        <v>2005</v>
      </c>
      <c r="F19" s="176">
        <v>8.4224537037037028E-2</v>
      </c>
      <c r="G19" s="155">
        <v>68</v>
      </c>
      <c r="H19" s="155" t="s">
        <v>348</v>
      </c>
      <c r="I19" s="174" t="s">
        <v>1352</v>
      </c>
      <c r="J19" s="155" t="s">
        <v>3</v>
      </c>
      <c r="K19" s="155" t="s">
        <v>2041</v>
      </c>
      <c r="L19" s="155" t="s">
        <v>717</v>
      </c>
      <c r="M19" s="155">
        <v>32.44</v>
      </c>
      <c r="N19" s="155">
        <v>318.31</v>
      </c>
    </row>
    <row r="20" spans="2:14" s="150" customFormat="1" ht="12" x14ac:dyDescent="0.25">
      <c r="B20" s="178">
        <v>10</v>
      </c>
      <c r="C20" s="155">
        <v>4</v>
      </c>
      <c r="D20" s="155" t="s">
        <v>2006</v>
      </c>
      <c r="E20" s="155" t="s">
        <v>2005</v>
      </c>
      <c r="F20" s="176">
        <v>8.3495370370370373E-2</v>
      </c>
      <c r="G20" s="155">
        <v>75</v>
      </c>
      <c r="H20" s="155" t="s">
        <v>338</v>
      </c>
      <c r="I20" s="174" t="s">
        <v>872</v>
      </c>
      <c r="J20" s="155" t="s">
        <v>4</v>
      </c>
      <c r="K20" s="155" t="s">
        <v>2042</v>
      </c>
      <c r="L20" s="155" t="s">
        <v>721</v>
      </c>
      <c r="M20" s="155">
        <v>-9.91</v>
      </c>
      <c r="N20" s="155" t="s">
        <v>760</v>
      </c>
    </row>
    <row r="21" spans="2:14" s="150" customFormat="1" ht="12" x14ac:dyDescent="0.25">
      <c r="B21" s="178">
        <v>11</v>
      </c>
      <c r="C21" s="155">
        <v>4</v>
      </c>
      <c r="D21" s="155" t="s">
        <v>2004</v>
      </c>
      <c r="E21" s="155" t="s">
        <v>2002</v>
      </c>
      <c r="F21" s="176">
        <v>7.8194444444444441E-2</v>
      </c>
      <c r="G21" s="155">
        <v>55</v>
      </c>
      <c r="H21" s="155" t="s">
        <v>291</v>
      </c>
      <c r="I21" s="174" t="s">
        <v>394</v>
      </c>
      <c r="J21" s="155" t="s">
        <v>67</v>
      </c>
      <c r="K21" s="155" t="s">
        <v>2043</v>
      </c>
      <c r="L21" s="155" t="s">
        <v>716</v>
      </c>
      <c r="M21" s="155">
        <v>0</v>
      </c>
      <c r="N21" s="155">
        <v>0</v>
      </c>
    </row>
    <row r="22" spans="2:14" s="150" customFormat="1" ht="12" x14ac:dyDescent="0.25">
      <c r="B22" s="178">
        <v>12</v>
      </c>
      <c r="C22" s="155">
        <v>4</v>
      </c>
      <c r="D22" s="155" t="s">
        <v>787</v>
      </c>
      <c r="E22" s="155" t="s">
        <v>2003</v>
      </c>
      <c r="F22" s="176">
        <v>9.5578703703703694E-2</v>
      </c>
      <c r="G22" s="155">
        <v>112</v>
      </c>
      <c r="H22" s="155" t="s">
        <v>341</v>
      </c>
      <c r="I22" s="174" t="s">
        <v>445</v>
      </c>
      <c r="J22" s="155" t="s">
        <v>67</v>
      </c>
      <c r="K22" s="155" t="s">
        <v>2044</v>
      </c>
      <c r="L22" s="155" t="s">
        <v>718</v>
      </c>
      <c r="M22" s="155">
        <v>0</v>
      </c>
      <c r="N22" s="155">
        <v>0</v>
      </c>
    </row>
    <row r="23" spans="2:14" s="150" customFormat="1" ht="12" x14ac:dyDescent="0.25">
      <c r="B23" s="178">
        <v>13</v>
      </c>
      <c r="C23" s="155">
        <v>5</v>
      </c>
      <c r="D23" s="155" t="s">
        <v>2003</v>
      </c>
      <c r="E23" s="155" t="s">
        <v>2006</v>
      </c>
      <c r="F23" s="176">
        <v>9.015046296296296E-2</v>
      </c>
      <c r="G23" s="155">
        <v>85</v>
      </c>
      <c r="H23" s="155" t="s">
        <v>275</v>
      </c>
      <c r="I23" s="174" t="s">
        <v>395</v>
      </c>
      <c r="J23" s="155" t="s">
        <v>67</v>
      </c>
      <c r="K23" s="155" t="s">
        <v>2045</v>
      </c>
      <c r="L23" s="155" t="s">
        <v>718</v>
      </c>
      <c r="M23" s="155">
        <v>-0.01</v>
      </c>
      <c r="N23" s="155">
        <v>-0.46</v>
      </c>
    </row>
    <row r="24" spans="2:14" s="150" customFormat="1" ht="12" x14ac:dyDescent="0.25">
      <c r="B24" s="178">
        <v>14</v>
      </c>
      <c r="C24" s="155">
        <v>5</v>
      </c>
      <c r="D24" s="155" t="s">
        <v>2002</v>
      </c>
      <c r="E24" s="155" t="s">
        <v>787</v>
      </c>
      <c r="F24" s="176">
        <v>8.4930555555555551E-2</v>
      </c>
      <c r="G24" s="155">
        <v>65</v>
      </c>
      <c r="H24" s="155" t="s">
        <v>334</v>
      </c>
      <c r="I24" s="174" t="s">
        <v>440</v>
      </c>
      <c r="J24" s="155" t="s">
        <v>67</v>
      </c>
      <c r="K24" s="155" t="s">
        <v>2046</v>
      </c>
      <c r="L24" s="155" t="s">
        <v>716</v>
      </c>
      <c r="M24" s="155">
        <v>0</v>
      </c>
      <c r="N24" s="155">
        <v>0</v>
      </c>
    </row>
    <row r="25" spans="2:14" s="150" customFormat="1" ht="12" x14ac:dyDescent="0.25">
      <c r="B25" s="178">
        <v>15</v>
      </c>
      <c r="C25" s="155">
        <v>5</v>
      </c>
      <c r="D25" s="155" t="s">
        <v>2005</v>
      </c>
      <c r="E25" s="155" t="s">
        <v>2004</v>
      </c>
      <c r="F25" s="176">
        <v>8.4062499999999998E-2</v>
      </c>
      <c r="G25" s="155">
        <v>55</v>
      </c>
      <c r="H25" s="155" t="s">
        <v>343</v>
      </c>
      <c r="I25" s="174" t="s">
        <v>384</v>
      </c>
      <c r="J25" s="155" t="s">
        <v>3</v>
      </c>
      <c r="K25" s="155" t="s">
        <v>2047</v>
      </c>
      <c r="L25" s="155" t="s">
        <v>717</v>
      </c>
      <c r="M25" s="155">
        <v>318.63</v>
      </c>
      <c r="N25" s="155">
        <v>63.38</v>
      </c>
    </row>
    <row r="26" spans="2:14" s="150" customFormat="1" ht="12" x14ac:dyDescent="0.25">
      <c r="B26" s="178">
        <v>16</v>
      </c>
      <c r="C26" s="155">
        <v>6</v>
      </c>
      <c r="D26" s="155" t="s">
        <v>2006</v>
      </c>
      <c r="E26" s="155" t="s">
        <v>2004</v>
      </c>
      <c r="F26" s="176">
        <v>8.3518518518518506E-2</v>
      </c>
      <c r="G26" s="155">
        <v>75</v>
      </c>
      <c r="H26" s="155" t="s">
        <v>316</v>
      </c>
      <c r="I26" s="174" t="s">
        <v>2026</v>
      </c>
      <c r="J26" s="155" t="s">
        <v>67</v>
      </c>
      <c r="K26" s="155" t="s">
        <v>2048</v>
      </c>
      <c r="L26" s="155" t="s">
        <v>718</v>
      </c>
      <c r="M26" s="155">
        <v>1.48</v>
      </c>
      <c r="N26" s="155">
        <v>0</v>
      </c>
    </row>
    <row r="27" spans="2:14" s="150" customFormat="1" ht="12" x14ac:dyDescent="0.25">
      <c r="B27" s="178">
        <v>17</v>
      </c>
      <c r="C27" s="155">
        <v>6</v>
      </c>
      <c r="D27" s="155" t="s">
        <v>2005</v>
      </c>
      <c r="E27" s="155" t="s">
        <v>787</v>
      </c>
      <c r="F27" s="176">
        <v>6.5497685185185187E-2</v>
      </c>
      <c r="G27" s="155">
        <v>53</v>
      </c>
      <c r="H27" s="155" t="s">
        <v>285</v>
      </c>
      <c r="I27" s="174" t="s">
        <v>2027</v>
      </c>
      <c r="J27" s="155" t="s">
        <v>67</v>
      </c>
      <c r="K27" s="155" t="s">
        <v>2049</v>
      </c>
      <c r="L27" s="155" t="s">
        <v>718</v>
      </c>
      <c r="M27" s="155">
        <v>0</v>
      </c>
      <c r="N27" s="155">
        <v>0</v>
      </c>
    </row>
    <row r="28" spans="2:14" s="150" customFormat="1" ht="12" x14ac:dyDescent="0.25">
      <c r="B28" s="178">
        <v>18</v>
      </c>
      <c r="C28" s="155">
        <v>6</v>
      </c>
      <c r="D28" s="155" t="s">
        <v>2002</v>
      </c>
      <c r="E28" s="155" t="s">
        <v>2003</v>
      </c>
      <c r="F28" s="176">
        <v>9.3831018518518508E-2</v>
      </c>
      <c r="G28" s="155">
        <v>100</v>
      </c>
      <c r="H28" s="155" t="s">
        <v>294</v>
      </c>
      <c r="I28" s="174" t="s">
        <v>1382</v>
      </c>
      <c r="J28" s="155" t="s">
        <v>67</v>
      </c>
      <c r="K28" s="155" t="s">
        <v>2050</v>
      </c>
      <c r="L28" s="155" t="s">
        <v>715</v>
      </c>
      <c r="M28" s="155">
        <v>0</v>
      </c>
      <c r="N28" s="155">
        <v>0.1</v>
      </c>
    </row>
    <row r="29" spans="2:14" s="150" customFormat="1" ht="12" x14ac:dyDescent="0.25">
      <c r="B29" s="178">
        <v>19</v>
      </c>
      <c r="C29" s="155">
        <v>7</v>
      </c>
      <c r="D29" s="155" t="s">
        <v>2002</v>
      </c>
      <c r="E29" s="155" t="s">
        <v>2006</v>
      </c>
      <c r="F29" s="176">
        <v>8.5069444444444434E-2</v>
      </c>
      <c r="G29" s="155">
        <v>68</v>
      </c>
      <c r="H29" s="155" t="s">
        <v>285</v>
      </c>
      <c r="I29" s="174" t="s">
        <v>2027</v>
      </c>
      <c r="J29" s="155" t="s">
        <v>3</v>
      </c>
      <c r="K29" s="155" t="s">
        <v>2051</v>
      </c>
      <c r="L29" s="155" t="s">
        <v>718</v>
      </c>
      <c r="M29" s="155">
        <v>24.59</v>
      </c>
      <c r="N29" s="155">
        <v>6.39</v>
      </c>
    </row>
    <row r="30" spans="2:14" s="150" customFormat="1" ht="12" x14ac:dyDescent="0.25">
      <c r="B30" s="178">
        <v>20</v>
      </c>
      <c r="C30" s="155">
        <v>7</v>
      </c>
      <c r="D30" s="155" t="s">
        <v>2003</v>
      </c>
      <c r="E30" s="155" t="s">
        <v>2005</v>
      </c>
      <c r="F30" s="176">
        <v>9.5914351851851862E-2</v>
      </c>
      <c r="G30" s="155">
        <v>125</v>
      </c>
      <c r="H30" s="155" t="s">
        <v>304</v>
      </c>
      <c r="I30" s="174" t="s">
        <v>2028</v>
      </c>
      <c r="J30" s="155" t="s">
        <v>67</v>
      </c>
      <c r="K30" s="155" t="s">
        <v>2052</v>
      </c>
      <c r="L30" s="155" t="s">
        <v>718</v>
      </c>
      <c r="M30" s="155">
        <v>0</v>
      </c>
      <c r="N30" s="155">
        <v>0</v>
      </c>
    </row>
    <row r="31" spans="2:14" s="150" customFormat="1" ht="12" x14ac:dyDescent="0.25">
      <c r="B31" s="178">
        <v>21</v>
      </c>
      <c r="C31" s="155">
        <v>7</v>
      </c>
      <c r="D31" s="155" t="s">
        <v>787</v>
      </c>
      <c r="E31" s="155" t="s">
        <v>2004</v>
      </c>
      <c r="F31" s="176">
        <v>8.9178240740740752E-2</v>
      </c>
      <c r="G31" s="155">
        <v>76</v>
      </c>
      <c r="H31" s="155" t="s">
        <v>1297</v>
      </c>
      <c r="I31" s="174" t="s">
        <v>1419</v>
      </c>
      <c r="J31" s="155" t="s">
        <v>3</v>
      </c>
      <c r="K31" s="155" t="s">
        <v>2053</v>
      </c>
      <c r="L31" s="155" t="s">
        <v>717</v>
      </c>
      <c r="M31" s="155" t="s">
        <v>2095</v>
      </c>
      <c r="N31" s="155">
        <v>16.739999999999998</v>
      </c>
    </row>
    <row r="32" spans="2:14" s="150" customFormat="1" ht="12" x14ac:dyDescent="0.25">
      <c r="B32" s="178">
        <v>22</v>
      </c>
      <c r="C32" s="155">
        <v>8</v>
      </c>
      <c r="D32" s="155" t="s">
        <v>2006</v>
      </c>
      <c r="E32" s="155" t="s">
        <v>787</v>
      </c>
      <c r="F32" s="176">
        <v>8.4155092592592587E-2</v>
      </c>
      <c r="G32" s="155">
        <v>72</v>
      </c>
      <c r="H32" s="155" t="s">
        <v>825</v>
      </c>
      <c r="I32" s="174" t="s">
        <v>913</v>
      </c>
      <c r="J32" s="155" t="s">
        <v>4</v>
      </c>
      <c r="K32" s="155" t="s">
        <v>2054</v>
      </c>
      <c r="L32" s="155" t="s">
        <v>721</v>
      </c>
      <c r="M32" s="155">
        <v>-3.8</v>
      </c>
      <c r="N32" s="155" t="s">
        <v>760</v>
      </c>
    </row>
    <row r="33" spans="2:14" s="150" customFormat="1" ht="12" x14ac:dyDescent="0.25">
      <c r="B33" s="178">
        <v>23</v>
      </c>
      <c r="C33" s="155">
        <v>8</v>
      </c>
      <c r="D33" s="155" t="s">
        <v>2004</v>
      </c>
      <c r="E33" s="155" t="s">
        <v>2003</v>
      </c>
      <c r="F33" s="176">
        <v>6.2974537037037037E-2</v>
      </c>
      <c r="G33" s="155">
        <v>44</v>
      </c>
      <c r="H33" s="155" t="s">
        <v>808</v>
      </c>
      <c r="I33" s="174" t="s">
        <v>2029</v>
      </c>
      <c r="J33" s="155" t="s">
        <v>67</v>
      </c>
      <c r="K33" s="155" t="s">
        <v>2055</v>
      </c>
      <c r="L33" s="155" t="s">
        <v>716</v>
      </c>
      <c r="M33" s="155">
        <v>-0.01</v>
      </c>
      <c r="N33" s="155">
        <v>-0.04</v>
      </c>
    </row>
    <row r="34" spans="2:14" s="150" customFormat="1" ht="12" x14ac:dyDescent="0.25">
      <c r="B34" s="178">
        <v>24</v>
      </c>
      <c r="C34" s="155">
        <v>8</v>
      </c>
      <c r="D34" s="155" t="s">
        <v>2005</v>
      </c>
      <c r="E34" s="155" t="s">
        <v>2002</v>
      </c>
      <c r="F34" s="176">
        <v>5.9293981481481482E-2</v>
      </c>
      <c r="G34" s="155">
        <v>46</v>
      </c>
      <c r="H34" s="155" t="s">
        <v>348</v>
      </c>
      <c r="I34" s="174" t="s">
        <v>1352</v>
      </c>
      <c r="J34" s="155" t="s">
        <v>67</v>
      </c>
      <c r="K34" s="155" t="s">
        <v>2056</v>
      </c>
      <c r="L34" s="155" t="s">
        <v>716</v>
      </c>
      <c r="M34" s="155">
        <v>0</v>
      </c>
      <c r="N34" s="155">
        <v>-0.01</v>
      </c>
    </row>
    <row r="35" spans="2:14" s="150" customFormat="1" ht="12" x14ac:dyDescent="0.25">
      <c r="B35" s="178">
        <v>25</v>
      </c>
      <c r="C35" s="155">
        <v>9</v>
      </c>
      <c r="D35" s="155" t="s">
        <v>2005</v>
      </c>
      <c r="E35" s="155" t="s">
        <v>2006</v>
      </c>
      <c r="F35" s="176">
        <v>6.5208333333333326E-2</v>
      </c>
      <c r="G35" s="155">
        <v>56</v>
      </c>
      <c r="H35" s="155" t="s">
        <v>338</v>
      </c>
      <c r="I35" s="174" t="s">
        <v>872</v>
      </c>
      <c r="J35" s="155" t="s">
        <v>67</v>
      </c>
      <c r="K35" s="155" t="s">
        <v>2057</v>
      </c>
      <c r="L35" s="155" t="s">
        <v>715</v>
      </c>
      <c r="M35" s="155">
        <v>0</v>
      </c>
      <c r="N35" s="155">
        <v>0</v>
      </c>
    </row>
    <row r="36" spans="2:14" s="150" customFormat="1" ht="12" x14ac:dyDescent="0.25">
      <c r="B36" s="178">
        <v>26</v>
      </c>
      <c r="C36" s="155">
        <v>9</v>
      </c>
      <c r="D36" s="155" t="s">
        <v>2002</v>
      </c>
      <c r="E36" s="155" t="s">
        <v>2004</v>
      </c>
      <c r="F36" s="176">
        <v>8.1238425925925936E-2</v>
      </c>
      <c r="G36" s="155">
        <v>62</v>
      </c>
      <c r="H36" s="155" t="s">
        <v>291</v>
      </c>
      <c r="I36" s="174" t="s">
        <v>394</v>
      </c>
      <c r="J36" s="155" t="s">
        <v>67</v>
      </c>
      <c r="K36" s="155" t="s">
        <v>2058</v>
      </c>
      <c r="L36" s="155" t="s">
        <v>716</v>
      </c>
      <c r="M36" s="155">
        <v>0</v>
      </c>
      <c r="N36" s="155">
        <v>-0.01</v>
      </c>
    </row>
    <row r="37" spans="2:14" s="150" customFormat="1" ht="12" x14ac:dyDescent="0.25">
      <c r="B37" s="178">
        <v>27</v>
      </c>
      <c r="C37" s="155">
        <v>9</v>
      </c>
      <c r="D37" s="155" t="s">
        <v>2003</v>
      </c>
      <c r="E37" s="155" t="s">
        <v>787</v>
      </c>
      <c r="F37" s="176">
        <v>9.1377314814814814E-2</v>
      </c>
      <c r="G37" s="155">
        <v>148</v>
      </c>
      <c r="H37" s="155" t="s">
        <v>341</v>
      </c>
      <c r="I37" s="174" t="s">
        <v>445</v>
      </c>
      <c r="J37" s="155" t="s">
        <v>67</v>
      </c>
      <c r="K37" s="155" t="s">
        <v>2059</v>
      </c>
      <c r="L37" s="155" t="s">
        <v>716</v>
      </c>
      <c r="M37" s="155">
        <v>7.0000000000000007E-2</v>
      </c>
      <c r="N37" s="155">
        <v>0</v>
      </c>
    </row>
    <row r="38" spans="2:14" s="150" customFormat="1" ht="12" x14ac:dyDescent="0.25">
      <c r="B38" s="178">
        <v>28</v>
      </c>
      <c r="C38" s="155">
        <v>10</v>
      </c>
      <c r="D38" s="155" t="s">
        <v>2006</v>
      </c>
      <c r="E38" s="155" t="s">
        <v>2003</v>
      </c>
      <c r="F38" s="176">
        <v>9.7129629629629635E-2</v>
      </c>
      <c r="G38" s="155">
        <v>115</v>
      </c>
      <c r="H38" s="155" t="s">
        <v>275</v>
      </c>
      <c r="I38" s="174" t="s">
        <v>395</v>
      </c>
      <c r="J38" s="155" t="s">
        <v>67</v>
      </c>
      <c r="K38" s="155" t="s">
        <v>2060</v>
      </c>
      <c r="L38" s="155" t="s">
        <v>718</v>
      </c>
      <c r="M38" s="155">
        <v>0.31</v>
      </c>
      <c r="N38" s="155">
        <v>0</v>
      </c>
    </row>
    <row r="39" spans="2:14" s="150" customFormat="1" ht="12" x14ac:dyDescent="0.25">
      <c r="B39" s="178">
        <v>29</v>
      </c>
      <c r="C39" s="155">
        <v>10</v>
      </c>
      <c r="D39" s="155" t="s">
        <v>787</v>
      </c>
      <c r="E39" s="155" t="s">
        <v>2002</v>
      </c>
      <c r="F39" s="176">
        <v>4.6655092592592595E-2</v>
      </c>
      <c r="G39" s="155">
        <v>35</v>
      </c>
      <c r="H39" s="155" t="s">
        <v>334</v>
      </c>
      <c r="I39" s="174" t="s">
        <v>440</v>
      </c>
      <c r="J39" s="155" t="s">
        <v>67</v>
      </c>
      <c r="K39" s="155" t="s">
        <v>2061</v>
      </c>
      <c r="L39" s="155" t="s">
        <v>716</v>
      </c>
      <c r="M39" s="155">
        <v>0</v>
      </c>
      <c r="N39" s="155">
        <v>-0.03</v>
      </c>
    </row>
    <row r="40" spans="2:14" s="150" customFormat="1" ht="12" x14ac:dyDescent="0.25">
      <c r="B40" s="178">
        <v>30</v>
      </c>
      <c r="C40" s="155">
        <v>10</v>
      </c>
      <c r="D40" s="155" t="s">
        <v>2004</v>
      </c>
      <c r="E40" s="155" t="s">
        <v>2005</v>
      </c>
      <c r="F40" s="176">
        <v>9.85300925925926E-2</v>
      </c>
      <c r="G40" s="155">
        <v>137</v>
      </c>
      <c r="H40" s="155" t="s">
        <v>343</v>
      </c>
      <c r="I40" s="174" t="s">
        <v>384</v>
      </c>
      <c r="J40" s="155" t="s">
        <v>67</v>
      </c>
      <c r="K40" s="155" t="s">
        <v>2062</v>
      </c>
      <c r="L40" s="155" t="s">
        <v>716</v>
      </c>
      <c r="M40" s="155">
        <v>0.01</v>
      </c>
      <c r="N40" s="155">
        <v>0</v>
      </c>
    </row>
    <row r="41" spans="2:14" s="150" customFormat="1" ht="12" x14ac:dyDescent="0.25">
      <c r="B41" s="178">
        <v>31</v>
      </c>
      <c r="C41" s="155">
        <v>11</v>
      </c>
      <c r="D41" s="155" t="s">
        <v>2004</v>
      </c>
      <c r="E41" s="155" t="s">
        <v>2006</v>
      </c>
      <c r="F41" s="176">
        <v>7.7997685185185184E-2</v>
      </c>
      <c r="G41" s="155">
        <v>59</v>
      </c>
      <c r="H41" s="155" t="s">
        <v>1303</v>
      </c>
      <c r="I41" s="174" t="s">
        <v>1374</v>
      </c>
      <c r="J41" s="155" t="s">
        <v>67</v>
      </c>
      <c r="K41" s="155" t="s">
        <v>2063</v>
      </c>
      <c r="L41" s="155" t="s">
        <v>718</v>
      </c>
      <c r="M41" s="155">
        <v>0</v>
      </c>
      <c r="N41" s="155">
        <v>-2.08</v>
      </c>
    </row>
    <row r="42" spans="2:14" s="150" customFormat="1" ht="12" x14ac:dyDescent="0.25">
      <c r="B42" s="178">
        <v>32</v>
      </c>
      <c r="C42" s="155">
        <v>11</v>
      </c>
      <c r="D42" s="155" t="s">
        <v>787</v>
      </c>
      <c r="E42" s="155" t="s">
        <v>2005</v>
      </c>
      <c r="F42" s="176">
        <v>6.9895833333333338E-2</v>
      </c>
      <c r="G42" s="155">
        <v>53</v>
      </c>
      <c r="H42" s="155" t="s">
        <v>1311</v>
      </c>
      <c r="I42" s="174" t="s">
        <v>1391</v>
      </c>
      <c r="J42" s="155" t="s">
        <v>3</v>
      </c>
      <c r="K42" s="155" t="s">
        <v>2064</v>
      </c>
      <c r="L42" s="155" t="s">
        <v>717</v>
      </c>
      <c r="M42" s="155" t="s">
        <v>749</v>
      </c>
      <c r="N42" s="155" t="s">
        <v>1940</v>
      </c>
    </row>
    <row r="43" spans="2:14" s="150" customFormat="1" ht="12" x14ac:dyDescent="0.25">
      <c r="B43" s="178">
        <v>33</v>
      </c>
      <c r="C43" s="155">
        <v>11</v>
      </c>
      <c r="D43" s="155" t="s">
        <v>2003</v>
      </c>
      <c r="E43" s="155" t="s">
        <v>2002</v>
      </c>
      <c r="F43" s="176">
        <v>9.2060185185185175E-2</v>
      </c>
      <c r="G43" s="155">
        <v>90</v>
      </c>
      <c r="H43" s="155" t="s">
        <v>264</v>
      </c>
      <c r="I43" s="174" t="s">
        <v>1347</v>
      </c>
      <c r="J43" s="155" t="s">
        <v>3</v>
      </c>
      <c r="K43" s="155" t="s">
        <v>2065</v>
      </c>
      <c r="L43" s="155" t="s">
        <v>717</v>
      </c>
      <c r="M43" s="155" t="s">
        <v>773</v>
      </c>
      <c r="N43" s="155">
        <v>250</v>
      </c>
    </row>
    <row r="44" spans="2:14" s="150" customFormat="1" ht="12" x14ac:dyDescent="0.25">
      <c r="B44" s="178">
        <v>34</v>
      </c>
      <c r="C44" s="155">
        <v>12</v>
      </c>
      <c r="D44" s="155" t="s">
        <v>2006</v>
      </c>
      <c r="E44" s="155" t="s">
        <v>2002</v>
      </c>
      <c r="F44" s="176">
        <v>7.9780092592592597E-2</v>
      </c>
      <c r="G44" s="155">
        <v>66</v>
      </c>
      <c r="H44" s="155" t="s">
        <v>2024</v>
      </c>
      <c r="I44" s="174" t="s">
        <v>2030</v>
      </c>
      <c r="J44" s="155" t="s">
        <v>4</v>
      </c>
      <c r="K44" s="155" t="s">
        <v>2066</v>
      </c>
      <c r="L44" s="155" t="s">
        <v>721</v>
      </c>
      <c r="M44" s="155">
        <v>-9.94</v>
      </c>
      <c r="N44" s="155">
        <v>-250</v>
      </c>
    </row>
    <row r="45" spans="2:14" s="150" customFormat="1" ht="12" x14ac:dyDescent="0.25">
      <c r="B45" s="178">
        <v>35</v>
      </c>
      <c r="C45" s="155">
        <v>12</v>
      </c>
      <c r="D45" s="155" t="s">
        <v>2005</v>
      </c>
      <c r="E45" s="155" t="s">
        <v>2003</v>
      </c>
      <c r="F45" s="176">
        <v>9.1238425925925917E-2</v>
      </c>
      <c r="G45" s="155">
        <v>102</v>
      </c>
      <c r="H45" s="155" t="s">
        <v>830</v>
      </c>
      <c r="I45" s="174" t="s">
        <v>2031</v>
      </c>
      <c r="J45" s="155" t="s">
        <v>67</v>
      </c>
      <c r="K45" s="155" t="s">
        <v>2067</v>
      </c>
      <c r="L45" s="155" t="s">
        <v>718</v>
      </c>
      <c r="M45" s="155">
        <v>0</v>
      </c>
      <c r="N45" s="155">
        <v>0</v>
      </c>
    </row>
    <row r="46" spans="2:14" s="150" customFormat="1" ht="12" x14ac:dyDescent="0.25">
      <c r="B46" s="178">
        <v>36</v>
      </c>
      <c r="C46" s="155">
        <v>12</v>
      </c>
      <c r="D46" s="155" t="s">
        <v>2004</v>
      </c>
      <c r="E46" s="155" t="s">
        <v>787</v>
      </c>
      <c r="F46" s="176">
        <v>6.5937499999999996E-2</v>
      </c>
      <c r="G46" s="155">
        <v>43</v>
      </c>
      <c r="H46" s="155" t="s">
        <v>1293</v>
      </c>
      <c r="I46" s="174" t="s">
        <v>1359</v>
      </c>
      <c r="J46" s="155" t="s">
        <v>67</v>
      </c>
      <c r="K46" s="155" t="s">
        <v>2068</v>
      </c>
      <c r="L46" s="155" t="s">
        <v>716</v>
      </c>
      <c r="M46" s="155">
        <v>0</v>
      </c>
      <c r="N46" s="155">
        <v>0</v>
      </c>
    </row>
    <row r="47" spans="2:14" s="150" customFormat="1" ht="12" x14ac:dyDescent="0.25">
      <c r="B47" s="178">
        <v>37</v>
      </c>
      <c r="C47" s="155">
        <v>13</v>
      </c>
      <c r="D47" s="155" t="s">
        <v>787</v>
      </c>
      <c r="E47" s="155" t="s">
        <v>2006</v>
      </c>
      <c r="F47" s="176">
        <v>6.4594907407407406E-2</v>
      </c>
      <c r="G47" s="155">
        <v>59</v>
      </c>
      <c r="H47" s="155" t="s">
        <v>354</v>
      </c>
      <c r="I47" s="174" t="s">
        <v>459</v>
      </c>
      <c r="J47" s="155" t="s">
        <v>3</v>
      </c>
      <c r="K47" s="155" t="s">
        <v>2069</v>
      </c>
      <c r="L47" s="155" t="s">
        <v>720</v>
      </c>
      <c r="M47" s="155" t="s">
        <v>728</v>
      </c>
      <c r="N47" s="155">
        <v>9.94</v>
      </c>
    </row>
    <row r="48" spans="2:14" s="150" customFormat="1" ht="12" x14ac:dyDescent="0.25">
      <c r="B48" s="178">
        <v>38</v>
      </c>
      <c r="C48" s="155">
        <v>13</v>
      </c>
      <c r="D48" s="155" t="s">
        <v>2003</v>
      </c>
      <c r="E48" s="155" t="s">
        <v>2004</v>
      </c>
      <c r="F48" s="176">
        <v>7.7210648148148139E-2</v>
      </c>
      <c r="G48" s="155">
        <v>46</v>
      </c>
      <c r="H48" s="155" t="s">
        <v>294</v>
      </c>
      <c r="I48" s="174" t="s">
        <v>384</v>
      </c>
      <c r="J48" s="155" t="s">
        <v>67</v>
      </c>
      <c r="K48" s="155" t="s">
        <v>2070</v>
      </c>
      <c r="L48" s="155" t="s">
        <v>718</v>
      </c>
      <c r="M48" s="155">
        <v>0</v>
      </c>
      <c r="N48" s="155">
        <v>0</v>
      </c>
    </row>
    <row r="49" spans="2:14" s="150" customFormat="1" ht="12" x14ac:dyDescent="0.25">
      <c r="B49" s="178">
        <v>39</v>
      </c>
      <c r="C49" s="155">
        <v>13</v>
      </c>
      <c r="D49" s="155" t="s">
        <v>2002</v>
      </c>
      <c r="E49" s="155" t="s">
        <v>2005</v>
      </c>
      <c r="F49" s="176">
        <v>8.245370370370371E-2</v>
      </c>
      <c r="G49" s="155">
        <v>62</v>
      </c>
      <c r="H49" s="155" t="s">
        <v>1320</v>
      </c>
      <c r="I49" s="174" t="s">
        <v>1401</v>
      </c>
      <c r="J49" s="155" t="s">
        <v>3</v>
      </c>
      <c r="K49" s="155" t="s">
        <v>2071</v>
      </c>
      <c r="L49" s="155" t="s">
        <v>717</v>
      </c>
      <c r="M49" s="155">
        <v>41.8</v>
      </c>
      <c r="N49" s="155" t="s">
        <v>778</v>
      </c>
    </row>
    <row r="50" spans="2:14" s="150" customFormat="1" ht="12" x14ac:dyDescent="0.25">
      <c r="B50" s="178">
        <v>40</v>
      </c>
      <c r="C50" s="155">
        <v>14</v>
      </c>
      <c r="D50" s="155" t="s">
        <v>2006</v>
      </c>
      <c r="E50" s="155" t="s">
        <v>2005</v>
      </c>
      <c r="F50" s="176">
        <v>8.9155092592592591E-2</v>
      </c>
      <c r="G50" s="155">
        <v>88</v>
      </c>
      <c r="H50" s="155" t="s">
        <v>354</v>
      </c>
      <c r="I50" s="174" t="s">
        <v>459</v>
      </c>
      <c r="J50" s="155" t="s">
        <v>67</v>
      </c>
      <c r="K50" s="155" t="s">
        <v>2072</v>
      </c>
      <c r="L50" s="155" t="s">
        <v>718</v>
      </c>
      <c r="M50" s="155">
        <v>0.81</v>
      </c>
      <c r="N50" s="155">
        <v>0</v>
      </c>
    </row>
    <row r="51" spans="2:14" s="150" customFormat="1" ht="12" x14ac:dyDescent="0.25">
      <c r="B51" s="178">
        <v>41</v>
      </c>
      <c r="C51" s="155">
        <v>14</v>
      </c>
      <c r="D51" s="155" t="s">
        <v>2004</v>
      </c>
      <c r="E51" s="155" t="s">
        <v>2002</v>
      </c>
      <c r="F51" s="176">
        <v>8.5590277777777779E-2</v>
      </c>
      <c r="G51" s="155">
        <v>74</v>
      </c>
      <c r="H51" s="155" t="s">
        <v>2025</v>
      </c>
      <c r="I51" s="174" t="s">
        <v>2032</v>
      </c>
      <c r="J51" s="155" t="s">
        <v>67</v>
      </c>
      <c r="K51" s="155" t="s">
        <v>2073</v>
      </c>
      <c r="L51" s="155" t="s">
        <v>716</v>
      </c>
      <c r="M51" s="155">
        <v>0.01</v>
      </c>
      <c r="N51" s="155">
        <v>0</v>
      </c>
    </row>
    <row r="52" spans="2:14" s="150" customFormat="1" ht="12" x14ac:dyDescent="0.25">
      <c r="B52" s="178">
        <v>42</v>
      </c>
      <c r="C52" s="155">
        <v>14</v>
      </c>
      <c r="D52" s="155" t="s">
        <v>787</v>
      </c>
      <c r="E52" s="155" t="s">
        <v>2003</v>
      </c>
      <c r="F52" s="176">
        <v>8.398148148148149E-2</v>
      </c>
      <c r="G52" s="155">
        <v>79</v>
      </c>
      <c r="H52" s="155" t="s">
        <v>289</v>
      </c>
      <c r="I52" s="174" t="s">
        <v>395</v>
      </c>
      <c r="J52" s="155" t="s">
        <v>67</v>
      </c>
      <c r="K52" s="155" t="s">
        <v>2074</v>
      </c>
      <c r="L52" s="155" t="s">
        <v>718</v>
      </c>
      <c r="M52" s="155">
        <v>0</v>
      </c>
      <c r="N52" s="155">
        <v>0</v>
      </c>
    </row>
    <row r="53" spans="2:14" s="150" customFormat="1" ht="12" x14ac:dyDescent="0.25">
      <c r="B53" s="178">
        <v>43</v>
      </c>
      <c r="C53" s="155">
        <v>15</v>
      </c>
      <c r="D53" s="155" t="s">
        <v>2003</v>
      </c>
      <c r="E53" s="155" t="s">
        <v>2006</v>
      </c>
      <c r="F53" s="176">
        <v>9.0798611111111108E-2</v>
      </c>
      <c r="G53" s="155">
        <v>90</v>
      </c>
      <c r="H53" s="155" t="s">
        <v>264</v>
      </c>
      <c r="I53" s="174" t="s">
        <v>368</v>
      </c>
      <c r="J53" s="155" t="s">
        <v>3</v>
      </c>
      <c r="K53" s="155" t="s">
        <v>2075</v>
      </c>
      <c r="L53" s="155" t="s">
        <v>718</v>
      </c>
      <c r="M53" s="155">
        <v>50.87</v>
      </c>
      <c r="N53" s="155">
        <v>8.5299999999999994</v>
      </c>
    </row>
    <row r="54" spans="2:14" s="150" customFormat="1" ht="12" x14ac:dyDescent="0.25">
      <c r="B54" s="178">
        <v>44</v>
      </c>
      <c r="C54" s="155">
        <v>15</v>
      </c>
      <c r="D54" s="155" t="s">
        <v>2002</v>
      </c>
      <c r="E54" s="155" t="s">
        <v>787</v>
      </c>
      <c r="F54" s="176">
        <v>4.7291666666666669E-2</v>
      </c>
      <c r="G54" s="155">
        <v>37</v>
      </c>
      <c r="H54" s="155" t="s">
        <v>297</v>
      </c>
      <c r="I54" s="174" t="s">
        <v>398</v>
      </c>
      <c r="J54" s="155" t="s">
        <v>67</v>
      </c>
      <c r="K54" s="155" t="s">
        <v>2076</v>
      </c>
      <c r="L54" s="155" t="s">
        <v>716</v>
      </c>
      <c r="M54" s="155">
        <v>0</v>
      </c>
      <c r="N54" s="155">
        <v>0</v>
      </c>
    </row>
    <row r="55" spans="2:14" s="150" customFormat="1" ht="12" x14ac:dyDescent="0.25">
      <c r="B55" s="178">
        <v>45</v>
      </c>
      <c r="C55" s="155">
        <v>15</v>
      </c>
      <c r="D55" s="155" t="s">
        <v>2005</v>
      </c>
      <c r="E55" s="155" t="s">
        <v>2004</v>
      </c>
      <c r="F55" s="176">
        <v>7.5092592592592586E-2</v>
      </c>
      <c r="G55" s="155">
        <v>61</v>
      </c>
      <c r="H55" s="155" t="s">
        <v>850</v>
      </c>
      <c r="I55" s="174" t="s">
        <v>943</v>
      </c>
      <c r="J55" s="155" t="s">
        <v>67</v>
      </c>
      <c r="K55" s="155" t="s">
        <v>2077</v>
      </c>
      <c r="L55" s="155" t="s">
        <v>716</v>
      </c>
      <c r="M55" s="155">
        <v>0</v>
      </c>
      <c r="N55" s="155">
        <v>-0.01</v>
      </c>
    </row>
    <row r="56" spans="2:14" s="150" customFormat="1" ht="12" x14ac:dyDescent="0.25">
      <c r="B56" s="178">
        <v>46</v>
      </c>
      <c r="C56" s="155">
        <v>16</v>
      </c>
      <c r="D56" s="155" t="s">
        <v>2006</v>
      </c>
      <c r="E56" s="155" t="s">
        <v>2004</v>
      </c>
      <c r="F56" s="176">
        <v>8.8263888888888878E-2</v>
      </c>
      <c r="G56" s="155">
        <v>74</v>
      </c>
      <c r="H56" s="155" t="s">
        <v>1303</v>
      </c>
      <c r="I56" s="174" t="s">
        <v>1374</v>
      </c>
      <c r="J56" s="155" t="s">
        <v>67</v>
      </c>
      <c r="K56" s="155" t="s">
        <v>2078</v>
      </c>
      <c r="L56" s="155" t="s">
        <v>718</v>
      </c>
      <c r="M56" s="155">
        <v>2.0699999999999998</v>
      </c>
      <c r="N56" s="155">
        <v>0</v>
      </c>
    </row>
    <row r="57" spans="2:14" s="150" customFormat="1" ht="12" x14ac:dyDescent="0.25">
      <c r="B57" s="178">
        <v>47</v>
      </c>
      <c r="C57" s="155">
        <v>16</v>
      </c>
      <c r="D57" s="155" t="s">
        <v>2005</v>
      </c>
      <c r="E57" s="155" t="s">
        <v>787</v>
      </c>
      <c r="F57" s="176">
        <v>4.1956018518518517E-2</v>
      </c>
      <c r="G57" s="155">
        <v>30</v>
      </c>
      <c r="H57" s="155" t="s">
        <v>1311</v>
      </c>
      <c r="I57" s="174" t="s">
        <v>1391</v>
      </c>
      <c r="J57" s="155" t="s">
        <v>67</v>
      </c>
      <c r="K57" s="155" t="s">
        <v>2079</v>
      </c>
      <c r="L57" s="155" t="s">
        <v>715</v>
      </c>
      <c r="M57" s="155">
        <v>0</v>
      </c>
      <c r="N57" s="155">
        <v>0</v>
      </c>
    </row>
    <row r="58" spans="2:14" s="150" customFormat="1" ht="12" x14ac:dyDescent="0.25">
      <c r="B58" s="178">
        <v>48</v>
      </c>
      <c r="C58" s="155">
        <v>16</v>
      </c>
      <c r="D58" s="155" t="s">
        <v>2002</v>
      </c>
      <c r="E58" s="155" t="s">
        <v>2003</v>
      </c>
      <c r="F58" s="176">
        <v>6.7997685185185189E-2</v>
      </c>
      <c r="G58" s="155">
        <v>46</v>
      </c>
      <c r="H58" s="155" t="s">
        <v>264</v>
      </c>
      <c r="I58" s="174" t="s">
        <v>1347</v>
      </c>
      <c r="J58" s="155" t="s">
        <v>3</v>
      </c>
      <c r="K58" s="155" t="s">
        <v>2080</v>
      </c>
      <c r="L58" s="155" t="s">
        <v>2093</v>
      </c>
      <c r="M58" s="155">
        <v>194.39</v>
      </c>
      <c r="N58" s="155">
        <v>8.73</v>
      </c>
    </row>
    <row r="59" spans="2:14" s="150" customFormat="1" ht="12" x14ac:dyDescent="0.25">
      <c r="B59" s="178">
        <v>49</v>
      </c>
      <c r="C59" s="155">
        <v>17</v>
      </c>
      <c r="D59" s="155" t="s">
        <v>2002</v>
      </c>
      <c r="E59" s="155" t="s">
        <v>2006</v>
      </c>
      <c r="F59" s="176">
        <v>7.7430555555555558E-2</v>
      </c>
      <c r="G59" s="155">
        <v>64</v>
      </c>
      <c r="H59" s="155" t="s">
        <v>2024</v>
      </c>
      <c r="I59" s="174" t="s">
        <v>2030</v>
      </c>
      <c r="J59" s="155" t="s">
        <v>67</v>
      </c>
      <c r="K59" s="155" t="s">
        <v>2081</v>
      </c>
      <c r="L59" s="155" t="s">
        <v>718</v>
      </c>
      <c r="M59" s="155">
        <v>-0.17</v>
      </c>
      <c r="N59" s="155">
        <v>-1.02</v>
      </c>
    </row>
    <row r="60" spans="2:14" s="150" customFormat="1" ht="12" x14ac:dyDescent="0.25">
      <c r="B60" s="178">
        <v>50</v>
      </c>
      <c r="C60" s="155">
        <v>17</v>
      </c>
      <c r="D60" s="155" t="s">
        <v>2003</v>
      </c>
      <c r="E60" s="155" t="s">
        <v>2005</v>
      </c>
      <c r="F60" s="176">
        <v>7.0844907407407412E-2</v>
      </c>
      <c r="G60" s="155">
        <v>61</v>
      </c>
      <c r="H60" s="155" t="s">
        <v>830</v>
      </c>
      <c r="I60" s="174" t="s">
        <v>2031</v>
      </c>
      <c r="J60" s="155" t="s">
        <v>67</v>
      </c>
      <c r="K60" s="155" t="s">
        <v>2082</v>
      </c>
      <c r="L60" s="155" t="s">
        <v>718</v>
      </c>
      <c r="M60" s="155">
        <v>0</v>
      </c>
      <c r="N60" s="155">
        <v>0</v>
      </c>
    </row>
    <row r="61" spans="2:14" s="150" customFormat="1" ht="12" x14ac:dyDescent="0.25">
      <c r="B61" s="178">
        <v>51</v>
      </c>
      <c r="C61" s="155">
        <v>17</v>
      </c>
      <c r="D61" s="155" t="s">
        <v>787</v>
      </c>
      <c r="E61" s="155" t="s">
        <v>2004</v>
      </c>
      <c r="F61" s="176">
        <v>9.2164351851851845E-2</v>
      </c>
      <c r="G61" s="155">
        <v>92</v>
      </c>
      <c r="H61" s="155" t="s">
        <v>1293</v>
      </c>
      <c r="I61" s="174" t="s">
        <v>1359</v>
      </c>
      <c r="J61" s="155" t="s">
        <v>67</v>
      </c>
      <c r="K61" s="155" t="s">
        <v>2083</v>
      </c>
      <c r="L61" s="155" t="s">
        <v>718</v>
      </c>
      <c r="M61" s="155">
        <v>0</v>
      </c>
      <c r="N61" s="155">
        <v>0</v>
      </c>
    </row>
    <row r="62" spans="2:14" s="150" customFormat="1" ht="12" x14ac:dyDescent="0.25">
      <c r="B62" s="178">
        <v>52</v>
      </c>
      <c r="C62" s="155">
        <v>18</v>
      </c>
      <c r="D62" s="155" t="s">
        <v>2006</v>
      </c>
      <c r="E62" s="155" t="s">
        <v>787</v>
      </c>
      <c r="F62" s="176">
        <v>6.3067129629629626E-2</v>
      </c>
      <c r="G62" s="155">
        <v>58</v>
      </c>
      <c r="H62" s="155" t="s">
        <v>354</v>
      </c>
      <c r="I62" s="174" t="s">
        <v>459</v>
      </c>
      <c r="J62" s="155" t="s">
        <v>67</v>
      </c>
      <c r="K62" s="155" t="s">
        <v>2084</v>
      </c>
      <c r="L62" s="155" t="s">
        <v>718</v>
      </c>
      <c r="M62" s="155">
        <v>-0.01</v>
      </c>
      <c r="N62" s="155">
        <v>0</v>
      </c>
    </row>
    <row r="63" spans="2:14" s="150" customFormat="1" ht="12" x14ac:dyDescent="0.25">
      <c r="B63" s="178">
        <v>53</v>
      </c>
      <c r="C63" s="155">
        <v>18</v>
      </c>
      <c r="D63" s="155" t="s">
        <v>2004</v>
      </c>
      <c r="E63" s="155" t="s">
        <v>2003</v>
      </c>
      <c r="F63" s="176">
        <v>8.8368055555555547E-2</v>
      </c>
      <c r="G63" s="155">
        <v>75</v>
      </c>
      <c r="H63" s="155" t="s">
        <v>294</v>
      </c>
      <c r="I63" s="174" t="s">
        <v>384</v>
      </c>
      <c r="J63" s="155" t="s">
        <v>67</v>
      </c>
      <c r="K63" s="155" t="s">
        <v>2085</v>
      </c>
      <c r="L63" s="155" t="s">
        <v>718</v>
      </c>
      <c r="M63" s="155">
        <v>0</v>
      </c>
      <c r="N63" s="155">
        <v>0</v>
      </c>
    </row>
    <row r="64" spans="2:14" s="150" customFormat="1" ht="12" x14ac:dyDescent="0.25">
      <c r="B64" s="178">
        <v>54</v>
      </c>
      <c r="C64" s="155">
        <v>18</v>
      </c>
      <c r="D64" s="155" t="s">
        <v>2005</v>
      </c>
      <c r="E64" s="155" t="s">
        <v>2002</v>
      </c>
      <c r="F64" s="176">
        <v>7.8796296296296295E-2</v>
      </c>
      <c r="G64" s="155">
        <v>76</v>
      </c>
      <c r="H64" s="155" t="s">
        <v>1320</v>
      </c>
      <c r="I64" s="174" t="s">
        <v>1401</v>
      </c>
      <c r="J64" s="155" t="s">
        <v>67</v>
      </c>
      <c r="K64" s="155" t="s">
        <v>2086</v>
      </c>
      <c r="L64" s="155" t="s">
        <v>715</v>
      </c>
      <c r="M64" s="155">
        <v>0</v>
      </c>
      <c r="N64" s="155">
        <v>0.16</v>
      </c>
    </row>
    <row r="65" spans="1:14" s="150" customFormat="1" ht="12" x14ac:dyDescent="0.25">
      <c r="B65" s="178">
        <v>55</v>
      </c>
      <c r="C65" s="155">
        <v>19</v>
      </c>
      <c r="D65" s="155" t="s">
        <v>2005</v>
      </c>
      <c r="E65" s="155" t="s">
        <v>2006</v>
      </c>
      <c r="F65" s="176">
        <v>9.1064814814814821E-2</v>
      </c>
      <c r="G65" s="155">
        <v>99</v>
      </c>
      <c r="H65" s="155" t="s">
        <v>354</v>
      </c>
      <c r="I65" s="174" t="s">
        <v>459</v>
      </c>
      <c r="J65" s="155" t="s">
        <v>3</v>
      </c>
      <c r="K65" s="155" t="s">
        <v>2087</v>
      </c>
      <c r="L65" s="155" t="s">
        <v>720</v>
      </c>
      <c r="M65" s="155" t="s">
        <v>728</v>
      </c>
      <c r="N65" s="155">
        <v>9.9600000000000009</v>
      </c>
    </row>
    <row r="66" spans="1:14" s="150" customFormat="1" ht="12" x14ac:dyDescent="0.25">
      <c r="B66" s="178">
        <v>56</v>
      </c>
      <c r="C66" s="155">
        <v>19</v>
      </c>
      <c r="D66" s="155" t="s">
        <v>2002</v>
      </c>
      <c r="E66" s="155" t="s">
        <v>2004</v>
      </c>
      <c r="F66" s="176">
        <v>9.4224537037037037E-2</v>
      </c>
      <c r="G66" s="155">
        <v>106</v>
      </c>
      <c r="H66" s="155" t="s">
        <v>2025</v>
      </c>
      <c r="I66" s="174" t="s">
        <v>2032</v>
      </c>
      <c r="J66" s="155" t="s">
        <v>67</v>
      </c>
      <c r="K66" s="155" t="s">
        <v>2088</v>
      </c>
      <c r="L66" s="155" t="s">
        <v>714</v>
      </c>
      <c r="M66" s="155">
        <v>-0.18</v>
      </c>
      <c r="N66" s="155">
        <v>-0.01</v>
      </c>
    </row>
    <row r="67" spans="1:14" s="150" customFormat="1" ht="12" x14ac:dyDescent="0.25">
      <c r="B67" s="178">
        <v>57</v>
      </c>
      <c r="C67" s="155">
        <v>19</v>
      </c>
      <c r="D67" s="155" t="s">
        <v>2003</v>
      </c>
      <c r="E67" s="155" t="s">
        <v>787</v>
      </c>
      <c r="F67" s="176">
        <v>5.5370370370370368E-2</v>
      </c>
      <c r="G67" s="155">
        <v>48</v>
      </c>
      <c r="H67" s="155" t="s">
        <v>289</v>
      </c>
      <c r="I67" s="174" t="s">
        <v>395</v>
      </c>
      <c r="J67" s="155" t="s">
        <v>67</v>
      </c>
      <c r="K67" s="155" t="s">
        <v>2089</v>
      </c>
      <c r="L67" s="155" t="s">
        <v>718</v>
      </c>
      <c r="M67" s="155">
        <v>0</v>
      </c>
      <c r="N67" s="155">
        <v>0</v>
      </c>
    </row>
    <row r="68" spans="1:14" s="150" customFormat="1" ht="12" x14ac:dyDescent="0.25">
      <c r="B68" s="178">
        <v>58</v>
      </c>
      <c r="C68" s="155">
        <v>20</v>
      </c>
      <c r="D68" s="155" t="s">
        <v>2006</v>
      </c>
      <c r="E68" s="155" t="s">
        <v>2003</v>
      </c>
      <c r="F68" s="176">
        <v>9.1273148148148145E-2</v>
      </c>
      <c r="G68" s="155">
        <v>90</v>
      </c>
      <c r="H68" s="155" t="s">
        <v>264</v>
      </c>
      <c r="I68" s="174" t="s">
        <v>368</v>
      </c>
      <c r="J68" s="155" t="s">
        <v>67</v>
      </c>
      <c r="K68" s="155" t="s">
        <v>2090</v>
      </c>
      <c r="L68" s="155" t="s">
        <v>715</v>
      </c>
      <c r="M68" s="155">
        <v>0.09</v>
      </c>
      <c r="N68" s="155">
        <v>0.11</v>
      </c>
    </row>
    <row r="69" spans="1:14" s="150" customFormat="1" ht="12" x14ac:dyDescent="0.25">
      <c r="B69" s="178">
        <v>59</v>
      </c>
      <c r="C69" s="155">
        <v>20</v>
      </c>
      <c r="D69" s="155" t="s">
        <v>787</v>
      </c>
      <c r="E69" s="155" t="s">
        <v>2002</v>
      </c>
      <c r="F69" s="176">
        <v>8.6562500000000001E-2</v>
      </c>
      <c r="G69" s="155">
        <v>83</v>
      </c>
      <c r="H69" s="155" t="s">
        <v>297</v>
      </c>
      <c r="I69" s="174" t="s">
        <v>398</v>
      </c>
      <c r="J69" s="155" t="s">
        <v>3</v>
      </c>
      <c r="K69" s="155" t="s">
        <v>2091</v>
      </c>
      <c r="L69" s="155" t="s">
        <v>717</v>
      </c>
      <c r="M69" s="155" t="s">
        <v>740</v>
      </c>
      <c r="N69" s="155">
        <v>181.99</v>
      </c>
    </row>
    <row r="70" spans="1:14" s="150" customFormat="1" ht="12" x14ac:dyDescent="0.25">
      <c r="B70" s="178">
        <v>60</v>
      </c>
      <c r="C70" s="155">
        <v>20</v>
      </c>
      <c r="D70" s="155" t="s">
        <v>2004</v>
      </c>
      <c r="E70" s="155" t="s">
        <v>2005</v>
      </c>
      <c r="F70" s="176">
        <v>8.6840277777777766E-2</v>
      </c>
      <c r="G70" s="155">
        <v>85</v>
      </c>
      <c r="H70" s="155" t="s">
        <v>850</v>
      </c>
      <c r="I70" s="174" t="s">
        <v>943</v>
      </c>
      <c r="J70" s="155" t="s">
        <v>67</v>
      </c>
      <c r="K70" s="155" t="s">
        <v>2092</v>
      </c>
      <c r="L70" s="155" t="s">
        <v>716</v>
      </c>
      <c r="M70" s="155">
        <v>0.01</v>
      </c>
      <c r="N70" s="155">
        <v>0</v>
      </c>
    </row>
    <row r="71" spans="1:14" ht="13.8" x14ac:dyDescent="0.25">
      <c r="A71" s="179" t="s">
        <v>783</v>
      </c>
      <c r="B71" s="179" t="s">
        <v>783</v>
      </c>
      <c r="C71" s="179" t="s">
        <v>783</v>
      </c>
      <c r="D71" s="179" t="s">
        <v>783</v>
      </c>
      <c r="E71" s="179" t="s">
        <v>783</v>
      </c>
      <c r="F71" s="179" t="s">
        <v>783</v>
      </c>
      <c r="G71" s="179" t="s">
        <v>783</v>
      </c>
      <c r="H71" s="179" t="s">
        <v>783</v>
      </c>
      <c r="I71" s="179" t="s">
        <v>783</v>
      </c>
      <c r="J71" s="179" t="s">
        <v>783</v>
      </c>
      <c r="K71" s="179" t="s">
        <v>783</v>
      </c>
      <c r="L71" s="179" t="s">
        <v>783</v>
      </c>
      <c r="M71" s="179" t="s">
        <v>783</v>
      </c>
      <c r="N71" s="179" t="s">
        <v>783</v>
      </c>
    </row>
  </sheetData>
  <sortState ref="A11:N70">
    <sortCondition ref="B11:B70"/>
    <sortCondition ref="G11:G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zoomScale="124" zoomScaleNormal="124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4.4" x14ac:dyDescent="0.3"/>
  <cols>
    <col min="1" max="1" width="1.6640625" customWidth="1"/>
    <col min="2" max="2" width="4.6640625" style="63" customWidth="1"/>
    <col min="3" max="3" width="6.6640625" style="53" customWidth="1"/>
    <col min="4" max="5" width="24.6640625" style="53" customWidth="1"/>
    <col min="6" max="6" width="9.6640625" style="53" customWidth="1"/>
    <col min="7" max="7" width="4.6640625" style="53" customWidth="1"/>
    <col min="8" max="8" width="6.6640625" style="53" customWidth="1"/>
    <col min="9" max="9" width="50.6640625" style="53" customWidth="1"/>
    <col min="10" max="10" width="7.6640625" style="53" customWidth="1"/>
    <col min="11" max="11" width="21.6640625" style="53" customWidth="1"/>
    <col min="12" max="12" width="15.6640625" style="53" customWidth="1"/>
    <col min="13" max="14" width="8.6640625" style="53" customWidth="1"/>
  </cols>
  <sheetData>
    <row r="1" spans="1:14" ht="18" x14ac:dyDescent="0.35">
      <c r="A1" s="1" t="s">
        <v>2129</v>
      </c>
      <c r="B1" s="239"/>
    </row>
    <row r="4" spans="1:14" x14ac:dyDescent="0.3">
      <c r="F4" s="53">
        <f>100*F7/F5</f>
        <v>87.213753680928463</v>
      </c>
      <c r="G4" s="237"/>
    </row>
    <row r="5" spans="1:14" x14ac:dyDescent="0.3">
      <c r="E5" s="243" t="s">
        <v>2358</v>
      </c>
      <c r="F5" s="156">
        <v>0.13363425925925926</v>
      </c>
      <c r="G5" s="237">
        <f>3+12/60+26/3600</f>
        <v>3.2072222222222222</v>
      </c>
      <c r="H5" s="53">
        <f>H6/2</f>
        <v>74.61666666666666</v>
      </c>
      <c r="I5" s="242" t="s">
        <v>2357</v>
      </c>
    </row>
    <row r="6" spans="1:14" x14ac:dyDescent="0.3">
      <c r="E6" s="243" t="s">
        <v>2359</v>
      </c>
      <c r="F6" s="53">
        <f>H6*5</f>
        <v>746.16666666666663</v>
      </c>
      <c r="G6" s="237"/>
      <c r="H6" s="53">
        <f>H7/180</f>
        <v>149.23333333333332</v>
      </c>
      <c r="I6" s="242" t="s">
        <v>2356</v>
      </c>
    </row>
    <row r="7" spans="1:14" x14ac:dyDescent="0.3">
      <c r="F7" s="156">
        <f>SUM(F11:F190)/180</f>
        <v>0.11654745370370372</v>
      </c>
      <c r="G7" s="237">
        <f>2+47/60+50/3600</f>
        <v>2.7972222222222221</v>
      </c>
      <c r="H7" s="53">
        <f>SUM(H11:H190)*2-90</f>
        <v>26862</v>
      </c>
      <c r="I7" s="242" t="s">
        <v>2355</v>
      </c>
      <c r="J7" s="244" t="s">
        <v>67</v>
      </c>
    </row>
    <row r="9" spans="1:14" s="64" customFormat="1" x14ac:dyDescent="0.3">
      <c r="B9" s="65" t="s">
        <v>0</v>
      </c>
      <c r="C9" s="240" t="s">
        <v>784</v>
      </c>
      <c r="D9" s="240" t="s">
        <v>252</v>
      </c>
      <c r="E9" s="240" t="s">
        <v>251</v>
      </c>
      <c r="F9" s="240" t="s">
        <v>253</v>
      </c>
      <c r="G9" s="240" t="s">
        <v>254</v>
      </c>
      <c r="H9" s="240" t="s">
        <v>107</v>
      </c>
      <c r="I9" s="240" t="s">
        <v>255</v>
      </c>
      <c r="J9" s="240" t="s">
        <v>256</v>
      </c>
      <c r="K9" s="240" t="s">
        <v>257</v>
      </c>
      <c r="L9" s="240" t="s">
        <v>258</v>
      </c>
      <c r="M9" s="240" t="s">
        <v>1277</v>
      </c>
      <c r="N9" s="240" t="s">
        <v>1278</v>
      </c>
    </row>
    <row r="11" spans="1:14" x14ac:dyDescent="0.3">
      <c r="B11" s="63">
        <v>1</v>
      </c>
      <c r="C11" s="53">
        <v>1</v>
      </c>
      <c r="D11" s="53" t="s">
        <v>2121</v>
      </c>
      <c r="E11" s="53" t="s">
        <v>2125</v>
      </c>
      <c r="F11" s="156">
        <v>0.12680555555555556</v>
      </c>
      <c r="G11" s="53" t="s">
        <v>835</v>
      </c>
      <c r="H11" s="53">
        <v>68</v>
      </c>
      <c r="I11" s="53" t="s">
        <v>926</v>
      </c>
      <c r="J11" s="53" t="s">
        <v>3</v>
      </c>
      <c r="K11" s="53" t="s">
        <v>2171</v>
      </c>
      <c r="L11" s="53" t="s">
        <v>717</v>
      </c>
      <c r="M11" s="53" t="s">
        <v>1918</v>
      </c>
      <c r="N11" s="53">
        <v>28.37</v>
      </c>
    </row>
    <row r="12" spans="1:14" x14ac:dyDescent="0.3">
      <c r="B12" s="63">
        <v>2</v>
      </c>
      <c r="C12" s="53">
        <v>1</v>
      </c>
      <c r="D12" s="53" t="s">
        <v>2123</v>
      </c>
      <c r="E12" s="53" t="s">
        <v>2126</v>
      </c>
      <c r="F12" s="156">
        <v>9.5601851851851841E-2</v>
      </c>
      <c r="G12" s="53" t="s">
        <v>334</v>
      </c>
      <c r="H12" s="53">
        <v>50</v>
      </c>
      <c r="I12" s="53" t="s">
        <v>440</v>
      </c>
      <c r="J12" s="53" t="s">
        <v>67</v>
      </c>
      <c r="K12" s="53" t="s">
        <v>2172</v>
      </c>
      <c r="L12" s="53" t="s">
        <v>715</v>
      </c>
      <c r="M12" s="53">
        <v>0</v>
      </c>
      <c r="N12" s="53">
        <v>0.25</v>
      </c>
    </row>
    <row r="13" spans="1:14" x14ac:dyDescent="0.3">
      <c r="B13" s="63">
        <v>3</v>
      </c>
      <c r="C13" s="53">
        <v>1</v>
      </c>
      <c r="D13" s="53" t="s">
        <v>2127</v>
      </c>
      <c r="E13" s="53" t="s">
        <v>787</v>
      </c>
      <c r="F13" s="156">
        <v>8.5833333333333331E-2</v>
      </c>
      <c r="G13" s="53" t="s">
        <v>306</v>
      </c>
      <c r="H13" s="53">
        <v>50</v>
      </c>
      <c r="I13" s="53" t="s">
        <v>921</v>
      </c>
      <c r="J13" s="53" t="s">
        <v>67</v>
      </c>
      <c r="K13" s="53" t="s">
        <v>2173</v>
      </c>
      <c r="L13" s="53" t="s">
        <v>718</v>
      </c>
      <c r="M13" s="53">
        <v>0</v>
      </c>
      <c r="N13" s="53">
        <v>0</v>
      </c>
    </row>
    <row r="14" spans="1:14" x14ac:dyDescent="0.3">
      <c r="B14" s="63">
        <v>4</v>
      </c>
      <c r="C14" s="53">
        <v>1</v>
      </c>
      <c r="D14" s="53" t="s">
        <v>2125</v>
      </c>
      <c r="E14" s="53" t="s">
        <v>787</v>
      </c>
      <c r="F14" s="156">
        <v>0.13175925925925927</v>
      </c>
      <c r="G14" s="53" t="s">
        <v>275</v>
      </c>
      <c r="H14" s="53">
        <v>85</v>
      </c>
      <c r="I14" s="53" t="s">
        <v>395</v>
      </c>
      <c r="J14" s="53" t="s">
        <v>67</v>
      </c>
      <c r="K14" s="53" t="s">
        <v>2174</v>
      </c>
      <c r="L14" s="53" t="s">
        <v>716</v>
      </c>
      <c r="M14" s="53">
        <v>-0.01</v>
      </c>
      <c r="N14" s="53">
        <v>-0.05</v>
      </c>
    </row>
    <row r="15" spans="1:14" x14ac:dyDescent="0.3">
      <c r="B15" s="63">
        <v>5</v>
      </c>
      <c r="C15" s="53">
        <v>1</v>
      </c>
      <c r="D15" s="53" t="s">
        <v>2126</v>
      </c>
      <c r="E15" s="53" t="s">
        <v>2127</v>
      </c>
      <c r="F15" s="156">
        <v>0.11262731481481481</v>
      </c>
      <c r="G15" s="53" t="s">
        <v>856</v>
      </c>
      <c r="H15" s="53">
        <v>57</v>
      </c>
      <c r="I15" s="53" t="s">
        <v>2142</v>
      </c>
      <c r="J15" s="53" t="s">
        <v>67</v>
      </c>
      <c r="K15" s="53" t="s">
        <v>2175</v>
      </c>
      <c r="L15" s="53" t="s">
        <v>718</v>
      </c>
      <c r="M15" s="53">
        <v>0</v>
      </c>
      <c r="N15" s="53">
        <v>0</v>
      </c>
    </row>
    <row r="16" spans="1:14" x14ac:dyDescent="0.3">
      <c r="B16" s="63">
        <v>6</v>
      </c>
      <c r="C16" s="53">
        <v>2</v>
      </c>
      <c r="D16" s="53" t="s">
        <v>2121</v>
      </c>
      <c r="E16" s="53" t="s">
        <v>2123</v>
      </c>
      <c r="F16" s="156">
        <v>0.13245370370370371</v>
      </c>
      <c r="G16" s="53" t="s">
        <v>304</v>
      </c>
      <c r="H16" s="53">
        <v>88</v>
      </c>
      <c r="I16" s="53" t="s">
        <v>385</v>
      </c>
      <c r="J16" s="53" t="s">
        <v>3</v>
      </c>
      <c r="K16" s="53" t="s">
        <v>2176</v>
      </c>
      <c r="L16" s="53" t="s">
        <v>717</v>
      </c>
      <c r="M16" s="53">
        <v>148.96</v>
      </c>
      <c r="N16" s="53">
        <v>250</v>
      </c>
    </row>
    <row r="17" spans="2:14" x14ac:dyDescent="0.3">
      <c r="B17" s="63">
        <v>7</v>
      </c>
      <c r="C17" s="53">
        <v>2</v>
      </c>
      <c r="D17" s="53" t="s">
        <v>2123</v>
      </c>
      <c r="E17" s="53" t="s">
        <v>2125</v>
      </c>
      <c r="F17" s="156">
        <v>0.11769675925925926</v>
      </c>
      <c r="G17" s="53" t="s">
        <v>830</v>
      </c>
      <c r="H17" s="53">
        <v>58</v>
      </c>
      <c r="I17" s="53" t="s">
        <v>2031</v>
      </c>
      <c r="J17" s="53" t="s">
        <v>67</v>
      </c>
      <c r="K17" s="53" t="s">
        <v>2177</v>
      </c>
      <c r="L17" s="53" t="s">
        <v>716</v>
      </c>
      <c r="M17" s="53">
        <v>0</v>
      </c>
      <c r="N17" s="53">
        <v>-0.01</v>
      </c>
    </row>
    <row r="18" spans="2:14" x14ac:dyDescent="0.3">
      <c r="B18" s="63">
        <v>8</v>
      </c>
      <c r="C18" s="53">
        <v>2</v>
      </c>
      <c r="D18" s="53" t="s">
        <v>2127</v>
      </c>
      <c r="E18" s="53" t="s">
        <v>2121</v>
      </c>
      <c r="F18" s="156">
        <v>0.10413194444444444</v>
      </c>
      <c r="G18" s="53" t="s">
        <v>2130</v>
      </c>
      <c r="H18" s="53">
        <v>50</v>
      </c>
      <c r="I18" s="53" t="s">
        <v>2143</v>
      </c>
      <c r="J18" s="53" t="s">
        <v>67</v>
      </c>
      <c r="K18" s="53" t="s">
        <v>2178</v>
      </c>
      <c r="L18" s="53" t="s">
        <v>716</v>
      </c>
      <c r="M18" s="53">
        <v>0</v>
      </c>
      <c r="N18" s="53">
        <v>0</v>
      </c>
    </row>
    <row r="19" spans="2:14" x14ac:dyDescent="0.3">
      <c r="B19" s="63">
        <v>9</v>
      </c>
      <c r="C19" s="53">
        <v>2</v>
      </c>
      <c r="D19" s="53" t="s">
        <v>787</v>
      </c>
      <c r="E19" s="53" t="s">
        <v>2126</v>
      </c>
      <c r="F19" s="156">
        <v>0.10814814814814815</v>
      </c>
      <c r="G19" s="53" t="s">
        <v>854</v>
      </c>
      <c r="H19" s="53">
        <v>67</v>
      </c>
      <c r="I19" s="53" t="s">
        <v>1409</v>
      </c>
      <c r="J19" s="53" t="s">
        <v>3</v>
      </c>
      <c r="K19" s="53" t="s">
        <v>2179</v>
      </c>
      <c r="L19" s="53" t="s">
        <v>717</v>
      </c>
      <c r="M19" s="53" t="s">
        <v>1918</v>
      </c>
      <c r="N19" s="53">
        <v>44.97</v>
      </c>
    </row>
    <row r="20" spans="2:14" x14ac:dyDescent="0.3">
      <c r="B20" s="63">
        <v>10</v>
      </c>
      <c r="C20" s="53">
        <v>2</v>
      </c>
      <c r="D20" s="53" t="s">
        <v>2125</v>
      </c>
      <c r="E20" s="53" t="s">
        <v>2126</v>
      </c>
      <c r="F20" s="156">
        <v>0.12540509259259261</v>
      </c>
      <c r="G20" s="53" t="s">
        <v>827</v>
      </c>
      <c r="H20" s="53">
        <v>63</v>
      </c>
      <c r="I20" s="53" t="s">
        <v>916</v>
      </c>
      <c r="J20" s="53" t="s">
        <v>67</v>
      </c>
      <c r="K20" s="53" t="s">
        <v>2180</v>
      </c>
      <c r="L20" s="53" t="s">
        <v>716</v>
      </c>
      <c r="M20" s="53">
        <v>0.01</v>
      </c>
      <c r="N20" s="53">
        <v>0</v>
      </c>
    </row>
    <row r="21" spans="2:14" x14ac:dyDescent="0.3">
      <c r="B21" s="63">
        <v>11</v>
      </c>
      <c r="C21" s="53">
        <v>3</v>
      </c>
      <c r="D21" s="53" t="s">
        <v>2121</v>
      </c>
      <c r="E21" s="53" t="s">
        <v>787</v>
      </c>
      <c r="F21" s="156">
        <v>7.7303240740740742E-2</v>
      </c>
      <c r="G21" s="53" t="s">
        <v>1337</v>
      </c>
      <c r="H21" s="53">
        <v>44</v>
      </c>
      <c r="I21" s="53" t="s">
        <v>2144</v>
      </c>
      <c r="J21" s="53" t="s">
        <v>67</v>
      </c>
      <c r="K21" s="53" t="s">
        <v>2181</v>
      </c>
      <c r="L21" s="53" t="s">
        <v>716</v>
      </c>
      <c r="M21" s="53">
        <v>0</v>
      </c>
      <c r="N21" s="53">
        <v>0</v>
      </c>
    </row>
    <row r="22" spans="2:14" x14ac:dyDescent="0.3">
      <c r="B22" s="63">
        <v>12</v>
      </c>
      <c r="C22" s="53">
        <v>3</v>
      </c>
      <c r="D22" s="53" t="s">
        <v>2123</v>
      </c>
      <c r="E22" s="53" t="s">
        <v>2127</v>
      </c>
      <c r="F22" s="156">
        <v>0.1213425925925926</v>
      </c>
      <c r="G22" s="53" t="s">
        <v>838</v>
      </c>
      <c r="H22" s="53">
        <v>52</v>
      </c>
      <c r="I22" s="53" t="s">
        <v>932</v>
      </c>
      <c r="J22" s="53" t="s">
        <v>3</v>
      </c>
      <c r="K22" s="53" t="s">
        <v>2182</v>
      </c>
      <c r="L22" s="53" t="s">
        <v>717</v>
      </c>
      <c r="M22" s="53">
        <v>988.11</v>
      </c>
      <c r="N22" s="53">
        <v>148.91999999999999</v>
      </c>
    </row>
    <row r="23" spans="2:14" x14ac:dyDescent="0.3">
      <c r="B23" s="63">
        <v>13</v>
      </c>
      <c r="C23" s="53">
        <v>3</v>
      </c>
      <c r="D23" s="53" t="s">
        <v>2127</v>
      </c>
      <c r="E23" s="53" t="s">
        <v>2125</v>
      </c>
      <c r="F23" s="156">
        <v>0.14231481481481481</v>
      </c>
      <c r="G23" s="53" t="s">
        <v>2131</v>
      </c>
      <c r="H23" s="53">
        <v>148</v>
      </c>
      <c r="I23" s="53" t="s">
        <v>2145</v>
      </c>
      <c r="J23" s="53" t="s">
        <v>67</v>
      </c>
      <c r="K23" s="53" t="s">
        <v>2183</v>
      </c>
      <c r="L23" s="53" t="s">
        <v>718</v>
      </c>
      <c r="M23" s="53">
        <v>0</v>
      </c>
      <c r="N23" s="53">
        <v>0</v>
      </c>
    </row>
    <row r="24" spans="2:14" x14ac:dyDescent="0.3">
      <c r="B24" s="63">
        <v>14</v>
      </c>
      <c r="C24" s="53">
        <v>3</v>
      </c>
      <c r="D24" s="53" t="s">
        <v>787</v>
      </c>
      <c r="E24" s="53" t="s">
        <v>2123</v>
      </c>
      <c r="F24" s="156">
        <v>8.9513888888888893E-2</v>
      </c>
      <c r="G24" s="53" t="s">
        <v>1303</v>
      </c>
      <c r="H24" s="53">
        <v>45</v>
      </c>
      <c r="I24" s="53" t="s">
        <v>1374</v>
      </c>
      <c r="J24" s="53" t="s">
        <v>67</v>
      </c>
      <c r="K24" s="53" t="s">
        <v>2184</v>
      </c>
      <c r="L24" s="53" t="s">
        <v>716</v>
      </c>
      <c r="M24" s="53">
        <v>0</v>
      </c>
      <c r="N24" s="53">
        <v>0</v>
      </c>
    </row>
    <row r="25" spans="2:14" x14ac:dyDescent="0.3">
      <c r="B25" s="63">
        <v>15</v>
      </c>
      <c r="C25" s="53">
        <v>3</v>
      </c>
      <c r="D25" s="53" t="s">
        <v>2126</v>
      </c>
      <c r="E25" s="53" t="s">
        <v>2121</v>
      </c>
      <c r="F25" s="156">
        <v>7.9606481481481486E-2</v>
      </c>
      <c r="G25" s="53" t="s">
        <v>2132</v>
      </c>
      <c r="H25" s="53">
        <v>45</v>
      </c>
      <c r="I25" s="53" t="s">
        <v>2146</v>
      </c>
      <c r="J25" s="53" t="s">
        <v>67</v>
      </c>
      <c r="K25" s="53" t="s">
        <v>2185</v>
      </c>
      <c r="L25" s="53" t="s">
        <v>716</v>
      </c>
      <c r="M25" s="53">
        <v>0</v>
      </c>
      <c r="N25" s="53">
        <v>0</v>
      </c>
    </row>
    <row r="26" spans="2:14" x14ac:dyDescent="0.3">
      <c r="B26" s="63">
        <v>16</v>
      </c>
      <c r="C26" s="53">
        <v>4</v>
      </c>
      <c r="D26" s="53" t="s">
        <v>2125</v>
      </c>
      <c r="E26" s="53" t="s">
        <v>2121</v>
      </c>
      <c r="F26" s="156">
        <v>9.3368055555555551E-2</v>
      </c>
      <c r="G26" s="53" t="s">
        <v>835</v>
      </c>
      <c r="H26" s="53">
        <v>53</v>
      </c>
      <c r="I26" s="53" t="s">
        <v>926</v>
      </c>
      <c r="J26" s="53" t="s">
        <v>67</v>
      </c>
      <c r="K26" s="53" t="s">
        <v>2186</v>
      </c>
      <c r="L26" s="53" t="s">
        <v>718</v>
      </c>
      <c r="M26" s="53">
        <v>0</v>
      </c>
      <c r="N26" s="53">
        <v>0</v>
      </c>
    </row>
    <row r="27" spans="2:14" x14ac:dyDescent="0.3">
      <c r="B27" s="63">
        <v>17</v>
      </c>
      <c r="C27" s="53">
        <v>4</v>
      </c>
      <c r="D27" s="53" t="s">
        <v>2126</v>
      </c>
      <c r="E27" s="53" t="s">
        <v>2123</v>
      </c>
      <c r="F27" s="156">
        <v>0.11609953703703703</v>
      </c>
      <c r="G27" s="53" t="s">
        <v>334</v>
      </c>
      <c r="H27" s="53">
        <v>64</v>
      </c>
      <c r="I27" s="53" t="s">
        <v>440</v>
      </c>
      <c r="J27" s="53" t="s">
        <v>67</v>
      </c>
      <c r="K27" s="53" t="s">
        <v>2187</v>
      </c>
      <c r="L27" s="53" t="s">
        <v>716</v>
      </c>
      <c r="M27" s="53">
        <v>0</v>
      </c>
      <c r="N27" s="53">
        <v>0</v>
      </c>
    </row>
    <row r="28" spans="2:14" x14ac:dyDescent="0.3">
      <c r="B28" s="63">
        <v>18</v>
      </c>
      <c r="C28" s="53">
        <v>4</v>
      </c>
      <c r="D28" s="53" t="s">
        <v>787</v>
      </c>
      <c r="E28" s="53" t="s">
        <v>2127</v>
      </c>
      <c r="F28" s="156">
        <v>7.5266203703703696E-2</v>
      </c>
      <c r="G28" s="53" t="s">
        <v>306</v>
      </c>
      <c r="H28" s="53">
        <v>35</v>
      </c>
      <c r="I28" s="53" t="s">
        <v>921</v>
      </c>
      <c r="J28" s="53" t="s">
        <v>67</v>
      </c>
      <c r="K28" s="53" t="s">
        <v>2188</v>
      </c>
      <c r="L28" s="53" t="s">
        <v>716</v>
      </c>
      <c r="M28" s="53">
        <v>0</v>
      </c>
      <c r="N28" s="53">
        <v>0.08</v>
      </c>
    </row>
    <row r="29" spans="2:14" x14ac:dyDescent="0.3">
      <c r="B29" s="63">
        <v>19</v>
      </c>
      <c r="C29" s="53">
        <v>4</v>
      </c>
      <c r="D29" s="53" t="s">
        <v>787</v>
      </c>
      <c r="E29" s="53" t="s">
        <v>2125</v>
      </c>
      <c r="F29" s="156">
        <v>0.10809027777777779</v>
      </c>
      <c r="G29" s="53" t="s">
        <v>275</v>
      </c>
      <c r="H29" s="53">
        <v>53</v>
      </c>
      <c r="I29" s="53" t="s">
        <v>395</v>
      </c>
      <c r="J29" s="53" t="s">
        <v>67</v>
      </c>
      <c r="K29" s="53" t="s">
        <v>2189</v>
      </c>
      <c r="L29" s="53" t="s">
        <v>716</v>
      </c>
      <c r="M29" s="53">
        <v>0</v>
      </c>
      <c r="N29" s="53">
        <v>0</v>
      </c>
    </row>
    <row r="30" spans="2:14" x14ac:dyDescent="0.3">
      <c r="B30" s="63">
        <v>20</v>
      </c>
      <c r="C30" s="53">
        <v>4</v>
      </c>
      <c r="D30" s="53" t="s">
        <v>2127</v>
      </c>
      <c r="E30" s="53" t="s">
        <v>2126</v>
      </c>
      <c r="F30" s="156">
        <v>0.12159722222222223</v>
      </c>
      <c r="G30" s="53" t="s">
        <v>856</v>
      </c>
      <c r="H30" s="53">
        <v>59</v>
      </c>
      <c r="I30" s="53" t="s">
        <v>2142</v>
      </c>
      <c r="J30" s="53" t="s">
        <v>67</v>
      </c>
      <c r="K30" s="53" t="s">
        <v>2190</v>
      </c>
      <c r="L30" s="53" t="s">
        <v>716</v>
      </c>
      <c r="M30" s="53">
        <v>0</v>
      </c>
      <c r="N30" s="53">
        <v>0.01</v>
      </c>
    </row>
    <row r="31" spans="2:14" x14ac:dyDescent="0.3">
      <c r="B31" s="63">
        <v>21</v>
      </c>
      <c r="C31" s="53">
        <v>5</v>
      </c>
      <c r="D31" s="53" t="s">
        <v>2123</v>
      </c>
      <c r="E31" s="53" t="s">
        <v>2121</v>
      </c>
      <c r="F31" s="156">
        <v>8.4039351851851851E-2</v>
      </c>
      <c r="G31" s="53" t="s">
        <v>304</v>
      </c>
      <c r="H31" s="53">
        <v>40</v>
      </c>
      <c r="I31" s="53" t="s">
        <v>385</v>
      </c>
      <c r="J31" s="53" t="s">
        <v>67</v>
      </c>
      <c r="K31" s="53" t="s">
        <v>2191</v>
      </c>
      <c r="L31" s="53" t="s">
        <v>716</v>
      </c>
      <c r="M31" s="53">
        <v>0</v>
      </c>
      <c r="N31" s="53">
        <v>0</v>
      </c>
    </row>
    <row r="32" spans="2:14" x14ac:dyDescent="0.3">
      <c r="B32" s="63">
        <v>22</v>
      </c>
      <c r="C32" s="53">
        <v>5</v>
      </c>
      <c r="D32" s="53" t="s">
        <v>2125</v>
      </c>
      <c r="E32" s="53" t="s">
        <v>2123</v>
      </c>
      <c r="F32" s="156">
        <v>0.11412037037037037</v>
      </c>
      <c r="G32" s="53" t="s">
        <v>830</v>
      </c>
      <c r="H32" s="53">
        <v>52</v>
      </c>
      <c r="I32" s="53" t="s">
        <v>2031</v>
      </c>
      <c r="J32" s="53" t="s">
        <v>67</v>
      </c>
      <c r="K32" s="53" t="s">
        <v>2192</v>
      </c>
      <c r="L32" s="53" t="s">
        <v>716</v>
      </c>
      <c r="M32" s="53">
        <v>0.08</v>
      </c>
      <c r="N32" s="53">
        <v>0</v>
      </c>
    </row>
    <row r="33" spans="2:14" x14ac:dyDescent="0.3">
      <c r="B33" s="63">
        <v>23</v>
      </c>
      <c r="C33" s="53">
        <v>5</v>
      </c>
      <c r="D33" s="53" t="s">
        <v>2121</v>
      </c>
      <c r="E33" s="53" t="s">
        <v>2127</v>
      </c>
      <c r="F33" s="156">
        <v>0.10118055555555555</v>
      </c>
      <c r="G33" s="53" t="s">
        <v>2130</v>
      </c>
      <c r="H33" s="53">
        <v>51</v>
      </c>
      <c r="I33" s="53" t="s">
        <v>2143</v>
      </c>
      <c r="J33" s="53" t="s">
        <v>3</v>
      </c>
      <c r="K33" s="53" t="s">
        <v>2193</v>
      </c>
      <c r="L33" s="53" t="s">
        <v>717</v>
      </c>
      <c r="M33" s="53" t="s">
        <v>747</v>
      </c>
      <c r="N33" s="53">
        <v>148.85</v>
      </c>
    </row>
    <row r="34" spans="2:14" x14ac:dyDescent="0.3">
      <c r="B34" s="63">
        <v>24</v>
      </c>
      <c r="C34" s="53">
        <v>5</v>
      </c>
      <c r="D34" s="53" t="s">
        <v>2126</v>
      </c>
      <c r="E34" s="53" t="s">
        <v>787</v>
      </c>
      <c r="F34" s="156">
        <v>0.10208333333333335</v>
      </c>
      <c r="G34" s="53" t="s">
        <v>854</v>
      </c>
      <c r="H34" s="53">
        <v>53</v>
      </c>
      <c r="I34" s="53" t="s">
        <v>1409</v>
      </c>
      <c r="J34" s="53" t="s">
        <v>67</v>
      </c>
      <c r="K34" s="53" t="s">
        <v>2194</v>
      </c>
      <c r="L34" s="53" t="s">
        <v>716</v>
      </c>
      <c r="M34" s="53">
        <v>0</v>
      </c>
      <c r="N34" s="53">
        <v>0</v>
      </c>
    </row>
    <row r="35" spans="2:14" x14ac:dyDescent="0.3">
      <c r="B35" s="63">
        <v>25</v>
      </c>
      <c r="C35" s="53">
        <v>5</v>
      </c>
      <c r="D35" s="53" t="s">
        <v>2126</v>
      </c>
      <c r="E35" s="53" t="s">
        <v>2125</v>
      </c>
      <c r="F35" s="156">
        <v>9.7766203703703702E-2</v>
      </c>
      <c r="G35" s="53" t="s">
        <v>827</v>
      </c>
      <c r="H35" s="53">
        <v>38</v>
      </c>
      <c r="I35" s="53" t="s">
        <v>916</v>
      </c>
      <c r="J35" s="53" t="s">
        <v>67</v>
      </c>
      <c r="K35" s="53" t="s">
        <v>2195</v>
      </c>
      <c r="L35" s="53" t="s">
        <v>716</v>
      </c>
      <c r="M35" s="53">
        <v>0</v>
      </c>
      <c r="N35" s="53">
        <v>-0.02</v>
      </c>
    </row>
    <row r="36" spans="2:14" x14ac:dyDescent="0.3">
      <c r="B36" s="63">
        <v>26</v>
      </c>
      <c r="C36" s="53">
        <v>6</v>
      </c>
      <c r="D36" s="53" t="s">
        <v>787</v>
      </c>
      <c r="E36" s="53" t="s">
        <v>2121</v>
      </c>
      <c r="F36" s="156">
        <v>7.7696759259259257E-2</v>
      </c>
      <c r="G36" s="53" t="s">
        <v>1337</v>
      </c>
      <c r="H36" s="53">
        <v>45</v>
      </c>
      <c r="I36" s="53" t="s">
        <v>2144</v>
      </c>
      <c r="J36" s="53" t="s">
        <v>67</v>
      </c>
      <c r="K36" s="53" t="s">
        <v>2196</v>
      </c>
      <c r="L36" s="53" t="s">
        <v>716</v>
      </c>
      <c r="M36" s="53">
        <v>0</v>
      </c>
      <c r="N36" s="53">
        <v>0</v>
      </c>
    </row>
    <row r="37" spans="2:14" x14ac:dyDescent="0.3">
      <c r="B37" s="63">
        <v>27</v>
      </c>
      <c r="C37" s="53">
        <v>6</v>
      </c>
      <c r="D37" s="53" t="s">
        <v>2127</v>
      </c>
      <c r="E37" s="53" t="s">
        <v>2123</v>
      </c>
      <c r="F37" s="156">
        <v>9.2997685185185183E-2</v>
      </c>
      <c r="G37" s="53" t="s">
        <v>838</v>
      </c>
      <c r="H37" s="53">
        <v>44</v>
      </c>
      <c r="I37" s="53" t="s">
        <v>932</v>
      </c>
      <c r="J37" s="53" t="s">
        <v>67</v>
      </c>
      <c r="K37" s="53" t="s">
        <v>2197</v>
      </c>
      <c r="L37" s="53" t="s">
        <v>718</v>
      </c>
      <c r="M37" s="53">
        <v>0</v>
      </c>
      <c r="N37" s="53">
        <v>0</v>
      </c>
    </row>
    <row r="38" spans="2:14" x14ac:dyDescent="0.3">
      <c r="B38" s="63">
        <v>28</v>
      </c>
      <c r="C38" s="53">
        <v>6</v>
      </c>
      <c r="D38" s="53" t="s">
        <v>2125</v>
      </c>
      <c r="E38" s="53" t="s">
        <v>2127</v>
      </c>
      <c r="F38" s="156">
        <v>0.12620370370370371</v>
      </c>
      <c r="G38" s="53" t="s">
        <v>2131</v>
      </c>
      <c r="H38" s="53">
        <v>58</v>
      </c>
      <c r="I38" s="53" t="s">
        <v>2145</v>
      </c>
      <c r="J38" s="53" t="s">
        <v>67</v>
      </c>
      <c r="K38" s="53" t="s">
        <v>2198</v>
      </c>
      <c r="L38" s="53" t="s">
        <v>715</v>
      </c>
      <c r="M38" s="53">
        <v>0</v>
      </c>
      <c r="N38" s="53">
        <v>0.02</v>
      </c>
    </row>
    <row r="39" spans="2:14" x14ac:dyDescent="0.3">
      <c r="B39" s="63">
        <v>29</v>
      </c>
      <c r="C39" s="53">
        <v>6</v>
      </c>
      <c r="D39" s="53" t="s">
        <v>2123</v>
      </c>
      <c r="E39" s="53" t="s">
        <v>787</v>
      </c>
      <c r="F39" s="156">
        <v>0.141875</v>
      </c>
      <c r="G39" s="53" t="s">
        <v>1303</v>
      </c>
      <c r="H39" s="53">
        <v>150</v>
      </c>
      <c r="I39" s="53" t="s">
        <v>1374</v>
      </c>
      <c r="J39" s="53" t="s">
        <v>67</v>
      </c>
      <c r="K39" s="53" t="s">
        <v>2199</v>
      </c>
      <c r="L39" s="53" t="s">
        <v>716</v>
      </c>
      <c r="M39" s="53">
        <v>0</v>
      </c>
      <c r="N39" s="53">
        <v>0</v>
      </c>
    </row>
    <row r="40" spans="2:14" x14ac:dyDescent="0.3">
      <c r="B40" s="63">
        <v>30</v>
      </c>
      <c r="C40" s="53">
        <v>6</v>
      </c>
      <c r="D40" s="53" t="s">
        <v>2121</v>
      </c>
      <c r="E40" s="53" t="s">
        <v>2126</v>
      </c>
      <c r="F40" s="156">
        <v>0.10185185185185186</v>
      </c>
      <c r="G40" s="53" t="s">
        <v>2132</v>
      </c>
      <c r="H40" s="53">
        <v>56</v>
      </c>
      <c r="I40" s="53" t="s">
        <v>2146</v>
      </c>
      <c r="J40" s="53" t="s">
        <v>67</v>
      </c>
      <c r="K40" s="53" t="s">
        <v>2200</v>
      </c>
      <c r="L40" s="53" t="s">
        <v>716</v>
      </c>
      <c r="M40" s="53">
        <v>0</v>
      </c>
      <c r="N40" s="53">
        <v>0</v>
      </c>
    </row>
    <row r="41" spans="2:14" x14ac:dyDescent="0.3">
      <c r="B41" s="63">
        <v>31</v>
      </c>
      <c r="C41" s="53">
        <v>7</v>
      </c>
      <c r="D41" s="53" t="s">
        <v>2121</v>
      </c>
      <c r="E41" s="53" t="s">
        <v>2125</v>
      </c>
      <c r="F41" s="156">
        <v>0.13666666666666669</v>
      </c>
      <c r="G41" s="53" t="s">
        <v>825</v>
      </c>
      <c r="H41" s="53">
        <v>115</v>
      </c>
      <c r="I41" s="53" t="s">
        <v>913</v>
      </c>
      <c r="J41" s="53" t="s">
        <v>3</v>
      </c>
      <c r="K41" s="53" t="s">
        <v>2201</v>
      </c>
      <c r="L41" s="53" t="s">
        <v>717</v>
      </c>
      <c r="M41" s="53">
        <v>148.91999999999999</v>
      </c>
      <c r="N41" s="53">
        <v>19.27</v>
      </c>
    </row>
    <row r="42" spans="2:14" x14ac:dyDescent="0.3">
      <c r="B42" s="63">
        <v>32</v>
      </c>
      <c r="C42" s="53">
        <v>7</v>
      </c>
      <c r="D42" s="53" t="s">
        <v>2123</v>
      </c>
      <c r="E42" s="53" t="s">
        <v>2126</v>
      </c>
      <c r="F42" s="156">
        <v>0.11692129629629629</v>
      </c>
      <c r="G42" s="53" t="s">
        <v>361</v>
      </c>
      <c r="H42" s="53">
        <v>62</v>
      </c>
      <c r="I42" s="53" t="s">
        <v>2147</v>
      </c>
      <c r="J42" s="53" t="s">
        <v>67</v>
      </c>
      <c r="K42" s="53" t="s">
        <v>2202</v>
      </c>
      <c r="L42" s="53" t="s">
        <v>716</v>
      </c>
      <c r="M42" s="53">
        <v>0</v>
      </c>
      <c r="N42" s="53">
        <v>0</v>
      </c>
    </row>
    <row r="43" spans="2:14" x14ac:dyDescent="0.3">
      <c r="B43" s="63">
        <v>33</v>
      </c>
      <c r="C43" s="53">
        <v>7</v>
      </c>
      <c r="D43" s="53" t="s">
        <v>2127</v>
      </c>
      <c r="E43" s="53" t="s">
        <v>787</v>
      </c>
      <c r="F43" s="156">
        <v>8.1631944444444438E-2</v>
      </c>
      <c r="G43" s="53" t="s">
        <v>329</v>
      </c>
      <c r="H43" s="53">
        <v>42</v>
      </c>
      <c r="I43" s="53" t="s">
        <v>2148</v>
      </c>
      <c r="J43" s="53" t="s">
        <v>67</v>
      </c>
      <c r="K43" s="53" t="s">
        <v>2203</v>
      </c>
      <c r="L43" s="53" t="s">
        <v>716</v>
      </c>
      <c r="M43" s="53">
        <v>0</v>
      </c>
      <c r="N43" s="53">
        <v>0</v>
      </c>
    </row>
    <row r="44" spans="2:14" x14ac:dyDescent="0.3">
      <c r="B44" s="63">
        <v>34</v>
      </c>
      <c r="C44" s="53">
        <v>7</v>
      </c>
      <c r="D44" s="53" t="s">
        <v>2125</v>
      </c>
      <c r="E44" s="53" t="s">
        <v>787</v>
      </c>
      <c r="F44" s="156">
        <v>0.1285185185185185</v>
      </c>
      <c r="G44" s="53" t="s">
        <v>849</v>
      </c>
      <c r="H44" s="53">
        <v>84</v>
      </c>
      <c r="I44" s="53" t="s">
        <v>2149</v>
      </c>
      <c r="J44" s="53" t="s">
        <v>67</v>
      </c>
      <c r="K44" s="53" t="s">
        <v>2204</v>
      </c>
      <c r="L44" s="53" t="s">
        <v>716</v>
      </c>
      <c r="M44" s="53">
        <v>0.01</v>
      </c>
      <c r="N44" s="53">
        <v>0</v>
      </c>
    </row>
    <row r="45" spans="2:14" x14ac:dyDescent="0.3">
      <c r="B45" s="63">
        <v>35</v>
      </c>
      <c r="C45" s="53">
        <v>7</v>
      </c>
      <c r="D45" s="53" t="s">
        <v>2126</v>
      </c>
      <c r="E45" s="53" t="s">
        <v>2127</v>
      </c>
      <c r="F45" s="156">
        <v>9.7499999999999989E-2</v>
      </c>
      <c r="G45" s="53" t="s">
        <v>263</v>
      </c>
      <c r="H45" s="53">
        <v>48</v>
      </c>
      <c r="I45" s="53" t="s">
        <v>418</v>
      </c>
      <c r="J45" s="53" t="s">
        <v>67</v>
      </c>
      <c r="K45" s="53" t="s">
        <v>2205</v>
      </c>
      <c r="L45" s="53" t="s">
        <v>716</v>
      </c>
      <c r="M45" s="53">
        <v>0.01</v>
      </c>
      <c r="N45" s="53">
        <v>0.01</v>
      </c>
    </row>
    <row r="46" spans="2:14" x14ac:dyDescent="0.3">
      <c r="B46" s="63">
        <v>36</v>
      </c>
      <c r="C46" s="53">
        <v>8</v>
      </c>
      <c r="D46" s="53" t="s">
        <v>2121</v>
      </c>
      <c r="E46" s="53" t="s">
        <v>2123</v>
      </c>
      <c r="F46" s="156">
        <v>8.1157407407407414E-2</v>
      </c>
      <c r="G46" s="53" t="s">
        <v>292</v>
      </c>
      <c r="H46" s="53">
        <v>41</v>
      </c>
      <c r="I46" s="53" t="s">
        <v>395</v>
      </c>
      <c r="J46" s="53" t="s">
        <v>67</v>
      </c>
      <c r="K46" s="53" t="s">
        <v>2206</v>
      </c>
      <c r="L46" s="53" t="s">
        <v>716</v>
      </c>
      <c r="M46" s="53">
        <v>0</v>
      </c>
      <c r="N46" s="53">
        <v>0</v>
      </c>
    </row>
    <row r="47" spans="2:14" x14ac:dyDescent="0.3">
      <c r="B47" s="63">
        <v>37</v>
      </c>
      <c r="C47" s="53">
        <v>8</v>
      </c>
      <c r="D47" s="53" t="s">
        <v>2123</v>
      </c>
      <c r="E47" s="53" t="s">
        <v>2125</v>
      </c>
      <c r="F47" s="156">
        <v>0.11686342592592593</v>
      </c>
      <c r="G47" s="53" t="s">
        <v>290</v>
      </c>
      <c r="H47" s="53">
        <v>56</v>
      </c>
      <c r="I47" s="53" t="s">
        <v>2150</v>
      </c>
      <c r="J47" s="53" t="s">
        <v>67</v>
      </c>
      <c r="K47" s="53" t="s">
        <v>2207</v>
      </c>
      <c r="L47" s="53" t="s">
        <v>718</v>
      </c>
      <c r="M47" s="53">
        <v>0</v>
      </c>
      <c r="N47" s="53">
        <v>0</v>
      </c>
    </row>
    <row r="48" spans="2:14" x14ac:dyDescent="0.3">
      <c r="B48" s="63">
        <v>38</v>
      </c>
      <c r="C48" s="53">
        <v>8</v>
      </c>
      <c r="D48" s="53" t="s">
        <v>2127</v>
      </c>
      <c r="E48" s="53" t="s">
        <v>2121</v>
      </c>
      <c r="F48" s="156">
        <v>0.10609953703703705</v>
      </c>
      <c r="G48" s="53" t="s">
        <v>1318</v>
      </c>
      <c r="H48" s="53">
        <v>59</v>
      </c>
      <c r="I48" s="53" t="s">
        <v>2151</v>
      </c>
      <c r="J48" s="53" t="s">
        <v>67</v>
      </c>
      <c r="K48" s="53" t="s">
        <v>2208</v>
      </c>
      <c r="L48" s="53" t="s">
        <v>718</v>
      </c>
      <c r="M48" s="53">
        <v>0</v>
      </c>
      <c r="N48" s="53">
        <v>0</v>
      </c>
    </row>
    <row r="49" spans="2:14" x14ac:dyDescent="0.3">
      <c r="B49" s="63">
        <v>39</v>
      </c>
      <c r="C49" s="53">
        <v>8</v>
      </c>
      <c r="D49" s="53" t="s">
        <v>787</v>
      </c>
      <c r="E49" s="53" t="s">
        <v>2126</v>
      </c>
      <c r="F49" s="156">
        <v>9.8206018518518512E-2</v>
      </c>
      <c r="G49" s="53" t="s">
        <v>305</v>
      </c>
      <c r="H49" s="53">
        <v>56</v>
      </c>
      <c r="I49" s="53" t="s">
        <v>873</v>
      </c>
      <c r="J49" s="53" t="s">
        <v>3</v>
      </c>
      <c r="K49" s="53" t="s">
        <v>2209</v>
      </c>
      <c r="L49" s="53" t="s">
        <v>717</v>
      </c>
      <c r="M49" s="53" t="s">
        <v>731</v>
      </c>
      <c r="N49" s="53">
        <v>50.25</v>
      </c>
    </row>
    <row r="50" spans="2:14" x14ac:dyDescent="0.3">
      <c r="B50" s="63">
        <v>40</v>
      </c>
      <c r="C50" s="53">
        <v>8</v>
      </c>
      <c r="D50" s="53" t="s">
        <v>2125</v>
      </c>
      <c r="E50" s="53" t="s">
        <v>2126</v>
      </c>
      <c r="F50" s="156">
        <v>0.13814814814814816</v>
      </c>
      <c r="G50" s="53" t="s">
        <v>324</v>
      </c>
      <c r="H50" s="53">
        <v>118</v>
      </c>
      <c r="I50" s="53" t="s">
        <v>430</v>
      </c>
      <c r="J50" s="53" t="s">
        <v>3</v>
      </c>
      <c r="K50" s="53" t="s">
        <v>2210</v>
      </c>
      <c r="L50" s="53" t="s">
        <v>718</v>
      </c>
      <c r="M50" s="53" t="s">
        <v>733</v>
      </c>
      <c r="N50" s="53">
        <v>96.93</v>
      </c>
    </row>
    <row r="51" spans="2:14" x14ac:dyDescent="0.3">
      <c r="B51" s="63">
        <v>41</v>
      </c>
      <c r="C51" s="53">
        <v>9</v>
      </c>
      <c r="D51" s="53" t="s">
        <v>2121</v>
      </c>
      <c r="E51" s="53" t="s">
        <v>787</v>
      </c>
      <c r="F51" s="156">
        <v>0.10872685185185187</v>
      </c>
      <c r="G51" s="53" t="s">
        <v>351</v>
      </c>
      <c r="H51" s="53">
        <v>48</v>
      </c>
      <c r="I51" s="53" t="s">
        <v>444</v>
      </c>
      <c r="J51" s="53" t="s">
        <v>3</v>
      </c>
      <c r="K51" s="53" t="s">
        <v>2211</v>
      </c>
      <c r="L51" s="53" t="s">
        <v>717</v>
      </c>
      <c r="M51" s="53" t="s">
        <v>2352</v>
      </c>
      <c r="N51" s="53" t="s">
        <v>2354</v>
      </c>
    </row>
    <row r="52" spans="2:14" x14ac:dyDescent="0.3">
      <c r="B52" s="63">
        <v>42</v>
      </c>
      <c r="C52" s="53">
        <v>9</v>
      </c>
      <c r="D52" s="53" t="s">
        <v>2123</v>
      </c>
      <c r="E52" s="53" t="s">
        <v>2127</v>
      </c>
      <c r="F52" s="156">
        <v>0.13738425925925926</v>
      </c>
      <c r="G52" s="53" t="s">
        <v>361</v>
      </c>
      <c r="H52" s="53">
        <v>114</v>
      </c>
      <c r="I52" s="53" t="s">
        <v>2147</v>
      </c>
      <c r="J52" s="53" t="s">
        <v>67</v>
      </c>
      <c r="K52" s="53" t="s">
        <v>2212</v>
      </c>
      <c r="L52" s="53" t="s">
        <v>716</v>
      </c>
      <c r="M52" s="53">
        <v>0</v>
      </c>
      <c r="N52" s="53">
        <v>0</v>
      </c>
    </row>
    <row r="53" spans="2:14" x14ac:dyDescent="0.3">
      <c r="B53" s="63">
        <v>43</v>
      </c>
      <c r="C53" s="53">
        <v>9</v>
      </c>
      <c r="D53" s="53" t="s">
        <v>2127</v>
      </c>
      <c r="E53" s="53" t="s">
        <v>2125</v>
      </c>
      <c r="F53" s="156">
        <v>0.1158101851851852</v>
      </c>
      <c r="G53" s="53" t="s">
        <v>1329</v>
      </c>
      <c r="H53" s="53">
        <v>51</v>
      </c>
      <c r="I53" s="53" t="s">
        <v>1421</v>
      </c>
      <c r="J53" s="53" t="s">
        <v>67</v>
      </c>
      <c r="K53" s="53" t="s">
        <v>2213</v>
      </c>
      <c r="L53" s="53" t="s">
        <v>716</v>
      </c>
      <c r="M53" s="53">
        <v>-0.06</v>
      </c>
      <c r="N53" s="53">
        <v>-0.01</v>
      </c>
    </row>
    <row r="54" spans="2:14" x14ac:dyDescent="0.3">
      <c r="B54" s="63">
        <v>44</v>
      </c>
      <c r="C54" s="53">
        <v>9</v>
      </c>
      <c r="D54" s="53" t="s">
        <v>787</v>
      </c>
      <c r="E54" s="53" t="s">
        <v>2123</v>
      </c>
      <c r="F54" s="156">
        <v>9.3761574074074081E-2</v>
      </c>
      <c r="G54" s="53" t="s">
        <v>293</v>
      </c>
      <c r="H54" s="53">
        <v>50</v>
      </c>
      <c r="I54" s="53" t="s">
        <v>2152</v>
      </c>
      <c r="J54" s="53" t="s">
        <v>67</v>
      </c>
      <c r="K54" s="53" t="s">
        <v>2214</v>
      </c>
      <c r="L54" s="53" t="s">
        <v>718</v>
      </c>
      <c r="M54" s="53">
        <v>0</v>
      </c>
      <c r="N54" s="53">
        <v>0</v>
      </c>
    </row>
    <row r="55" spans="2:14" x14ac:dyDescent="0.3">
      <c r="B55" s="63">
        <v>45</v>
      </c>
      <c r="C55" s="53">
        <v>9</v>
      </c>
      <c r="D55" s="53" t="s">
        <v>2126</v>
      </c>
      <c r="E55" s="53" t="s">
        <v>2121</v>
      </c>
      <c r="F55" s="156">
        <v>8.8912037037037039E-2</v>
      </c>
      <c r="G55" s="53" t="s">
        <v>338</v>
      </c>
      <c r="H55" s="53">
        <v>49</v>
      </c>
      <c r="I55" s="53" t="s">
        <v>443</v>
      </c>
      <c r="J55" s="53" t="s">
        <v>67</v>
      </c>
      <c r="K55" s="53" t="s">
        <v>2215</v>
      </c>
      <c r="L55" s="53" t="s">
        <v>716</v>
      </c>
      <c r="M55" s="53">
        <v>0</v>
      </c>
      <c r="N55" s="53">
        <v>0</v>
      </c>
    </row>
    <row r="56" spans="2:14" x14ac:dyDescent="0.3">
      <c r="B56" s="63">
        <v>46</v>
      </c>
      <c r="C56" s="53">
        <v>10</v>
      </c>
      <c r="D56" s="53" t="s">
        <v>2125</v>
      </c>
      <c r="E56" s="53" t="s">
        <v>2121</v>
      </c>
      <c r="F56" s="156">
        <v>9.346064814814814E-2</v>
      </c>
      <c r="G56" s="53" t="s">
        <v>825</v>
      </c>
      <c r="H56" s="53">
        <v>35</v>
      </c>
      <c r="I56" s="53" t="s">
        <v>913</v>
      </c>
      <c r="J56" s="53" t="s">
        <v>67</v>
      </c>
      <c r="K56" s="53" t="s">
        <v>2216</v>
      </c>
      <c r="L56" s="53" t="s">
        <v>716</v>
      </c>
      <c r="M56" s="53">
        <v>0.01</v>
      </c>
      <c r="N56" s="53">
        <v>0</v>
      </c>
    </row>
    <row r="57" spans="2:14" x14ac:dyDescent="0.3">
      <c r="B57" s="63">
        <v>47</v>
      </c>
      <c r="C57" s="53">
        <v>10</v>
      </c>
      <c r="D57" s="53" t="s">
        <v>2126</v>
      </c>
      <c r="E57" s="53" t="s">
        <v>2123</v>
      </c>
      <c r="F57" s="156">
        <v>7.6134259259259263E-2</v>
      </c>
      <c r="G57" s="53" t="s">
        <v>361</v>
      </c>
      <c r="H57" s="53">
        <v>39</v>
      </c>
      <c r="I57" s="53" t="s">
        <v>2147</v>
      </c>
      <c r="J57" s="53" t="s">
        <v>67</v>
      </c>
      <c r="K57" s="53" t="s">
        <v>2217</v>
      </c>
      <c r="L57" s="53" t="s">
        <v>716</v>
      </c>
      <c r="M57" s="53">
        <v>-0.02</v>
      </c>
      <c r="N57" s="53">
        <v>0</v>
      </c>
    </row>
    <row r="58" spans="2:14" x14ac:dyDescent="0.3">
      <c r="B58" s="63">
        <v>48</v>
      </c>
      <c r="C58" s="53">
        <v>10</v>
      </c>
      <c r="D58" s="53" t="s">
        <v>787</v>
      </c>
      <c r="E58" s="53" t="s">
        <v>2127</v>
      </c>
      <c r="F58" s="156">
        <v>0.1203125</v>
      </c>
      <c r="G58" s="53" t="s">
        <v>329</v>
      </c>
      <c r="H58" s="53">
        <v>72</v>
      </c>
      <c r="I58" s="53" t="s">
        <v>2148</v>
      </c>
      <c r="J58" s="53" t="s">
        <v>67</v>
      </c>
      <c r="K58" s="53" t="s">
        <v>2218</v>
      </c>
      <c r="L58" s="53" t="s">
        <v>718</v>
      </c>
      <c r="M58" s="53">
        <v>0</v>
      </c>
      <c r="N58" s="53">
        <v>0</v>
      </c>
    </row>
    <row r="59" spans="2:14" x14ac:dyDescent="0.3">
      <c r="B59" s="63">
        <v>49</v>
      </c>
      <c r="C59" s="53">
        <v>10</v>
      </c>
      <c r="D59" s="53" t="s">
        <v>787</v>
      </c>
      <c r="E59" s="53" t="s">
        <v>2125</v>
      </c>
      <c r="F59" s="156">
        <v>0.1230324074074074</v>
      </c>
      <c r="G59" s="53" t="s">
        <v>849</v>
      </c>
      <c r="H59" s="53">
        <v>71</v>
      </c>
      <c r="I59" s="53" t="s">
        <v>2149</v>
      </c>
      <c r="J59" s="53" t="s">
        <v>67</v>
      </c>
      <c r="K59" s="53" t="s">
        <v>2219</v>
      </c>
      <c r="L59" s="53" t="s">
        <v>718</v>
      </c>
      <c r="M59" s="53">
        <v>0</v>
      </c>
      <c r="N59" s="53">
        <v>0</v>
      </c>
    </row>
    <row r="60" spans="2:14" x14ac:dyDescent="0.3">
      <c r="B60" s="63">
        <v>50</v>
      </c>
      <c r="C60" s="53">
        <v>10</v>
      </c>
      <c r="D60" s="53" t="s">
        <v>2127</v>
      </c>
      <c r="E60" s="53" t="s">
        <v>2126</v>
      </c>
      <c r="F60" s="156">
        <v>0.11371527777777778</v>
      </c>
      <c r="G60" s="53" t="s">
        <v>263</v>
      </c>
      <c r="H60" s="53">
        <v>61</v>
      </c>
      <c r="I60" s="53" t="s">
        <v>418</v>
      </c>
      <c r="J60" s="53" t="s">
        <v>67</v>
      </c>
      <c r="K60" s="53" t="s">
        <v>2220</v>
      </c>
      <c r="L60" s="53" t="s">
        <v>718</v>
      </c>
      <c r="M60" s="53">
        <v>0</v>
      </c>
      <c r="N60" s="53">
        <v>0</v>
      </c>
    </row>
    <row r="61" spans="2:14" x14ac:dyDescent="0.3">
      <c r="B61" s="63">
        <v>51</v>
      </c>
      <c r="C61" s="53">
        <v>11</v>
      </c>
      <c r="D61" s="53" t="s">
        <v>2123</v>
      </c>
      <c r="E61" s="53" t="s">
        <v>2121</v>
      </c>
      <c r="F61" s="156">
        <v>0.10415509259259259</v>
      </c>
      <c r="G61" s="53" t="s">
        <v>292</v>
      </c>
      <c r="H61" s="53">
        <v>61</v>
      </c>
      <c r="I61" s="53" t="s">
        <v>395</v>
      </c>
      <c r="J61" s="53" t="s">
        <v>67</v>
      </c>
      <c r="K61" s="53" t="s">
        <v>2221</v>
      </c>
      <c r="L61" s="53" t="s">
        <v>716</v>
      </c>
      <c r="M61" s="53">
        <v>0</v>
      </c>
      <c r="N61" s="53">
        <v>0</v>
      </c>
    </row>
    <row r="62" spans="2:14" x14ac:dyDescent="0.3">
      <c r="B62" s="63">
        <v>52</v>
      </c>
      <c r="C62" s="53">
        <v>11</v>
      </c>
      <c r="D62" s="53" t="s">
        <v>2125</v>
      </c>
      <c r="E62" s="53" t="s">
        <v>2123</v>
      </c>
      <c r="F62" s="156">
        <v>9.2627314814814801E-2</v>
      </c>
      <c r="G62" s="53" t="s">
        <v>290</v>
      </c>
      <c r="H62" s="53">
        <v>39</v>
      </c>
      <c r="I62" s="53" t="s">
        <v>2150</v>
      </c>
      <c r="J62" s="53" t="s">
        <v>67</v>
      </c>
      <c r="K62" s="53" t="s">
        <v>2222</v>
      </c>
      <c r="L62" s="53" t="s">
        <v>716</v>
      </c>
      <c r="M62" s="53">
        <v>0</v>
      </c>
      <c r="N62" s="53">
        <v>0</v>
      </c>
    </row>
    <row r="63" spans="2:14" x14ac:dyDescent="0.3">
      <c r="B63" s="63">
        <v>53</v>
      </c>
      <c r="C63" s="53">
        <v>11</v>
      </c>
      <c r="D63" s="53" t="s">
        <v>2121</v>
      </c>
      <c r="E63" s="53" t="s">
        <v>2127</v>
      </c>
      <c r="F63" s="156">
        <v>0.1300462962962963</v>
      </c>
      <c r="G63" s="53" t="s">
        <v>1318</v>
      </c>
      <c r="H63" s="53">
        <v>87</v>
      </c>
      <c r="I63" s="53" t="s">
        <v>2151</v>
      </c>
      <c r="J63" s="53" t="s">
        <v>3</v>
      </c>
      <c r="K63" s="53" t="s">
        <v>2223</v>
      </c>
      <c r="L63" s="53" t="s">
        <v>717</v>
      </c>
      <c r="M63" s="53" t="s">
        <v>736</v>
      </c>
      <c r="N63" s="53">
        <v>148.91</v>
      </c>
    </row>
    <row r="64" spans="2:14" x14ac:dyDescent="0.3">
      <c r="B64" s="63">
        <v>54</v>
      </c>
      <c r="C64" s="53">
        <v>11</v>
      </c>
      <c r="D64" s="53" t="s">
        <v>2126</v>
      </c>
      <c r="E64" s="53" t="s">
        <v>787</v>
      </c>
      <c r="F64" s="156">
        <v>0.10207175925925926</v>
      </c>
      <c r="G64" s="53" t="s">
        <v>305</v>
      </c>
      <c r="H64" s="53">
        <v>63</v>
      </c>
      <c r="I64" s="53" t="s">
        <v>873</v>
      </c>
      <c r="J64" s="53" t="s">
        <v>67</v>
      </c>
      <c r="K64" s="53" t="s">
        <v>2224</v>
      </c>
      <c r="L64" s="53" t="s">
        <v>718</v>
      </c>
      <c r="M64" s="53">
        <v>-0.21</v>
      </c>
      <c r="N64" s="53">
        <v>0</v>
      </c>
    </row>
    <row r="65" spans="2:14" x14ac:dyDescent="0.3">
      <c r="B65" s="63">
        <v>55</v>
      </c>
      <c r="C65" s="53">
        <v>11</v>
      </c>
      <c r="D65" s="53" t="s">
        <v>2126</v>
      </c>
      <c r="E65" s="53" t="s">
        <v>2125</v>
      </c>
      <c r="F65" s="156">
        <v>8.7789351851851841E-2</v>
      </c>
      <c r="G65" s="53" t="s">
        <v>324</v>
      </c>
      <c r="H65" s="53">
        <v>35</v>
      </c>
      <c r="I65" s="53" t="s">
        <v>430</v>
      </c>
      <c r="J65" s="53" t="s">
        <v>67</v>
      </c>
      <c r="K65" s="53" t="s">
        <v>2225</v>
      </c>
      <c r="L65" s="53" t="s">
        <v>716</v>
      </c>
      <c r="M65" s="53">
        <v>0.01</v>
      </c>
      <c r="N65" s="53">
        <v>0.01</v>
      </c>
    </row>
    <row r="66" spans="2:14" x14ac:dyDescent="0.3">
      <c r="B66" s="63">
        <v>56</v>
      </c>
      <c r="C66" s="53">
        <v>12</v>
      </c>
      <c r="D66" s="53" t="s">
        <v>787</v>
      </c>
      <c r="E66" s="53" t="s">
        <v>2121</v>
      </c>
      <c r="F66" s="156">
        <v>7.2175925925925921E-2</v>
      </c>
      <c r="G66" s="53" t="s">
        <v>351</v>
      </c>
      <c r="H66" s="53">
        <v>40</v>
      </c>
      <c r="I66" s="53" t="s">
        <v>444</v>
      </c>
      <c r="J66" s="53" t="s">
        <v>67</v>
      </c>
      <c r="K66" s="53" t="s">
        <v>2226</v>
      </c>
      <c r="L66" s="53" t="s">
        <v>716</v>
      </c>
      <c r="M66" s="53">
        <v>0</v>
      </c>
      <c r="N66" s="53">
        <v>0</v>
      </c>
    </row>
    <row r="67" spans="2:14" x14ac:dyDescent="0.3">
      <c r="B67" s="63">
        <v>57</v>
      </c>
      <c r="C67" s="53">
        <v>12</v>
      </c>
      <c r="D67" s="53" t="s">
        <v>2127</v>
      </c>
      <c r="E67" s="53" t="s">
        <v>2123</v>
      </c>
      <c r="F67" s="156">
        <v>0.12243055555555556</v>
      </c>
      <c r="G67" s="53" t="s">
        <v>361</v>
      </c>
      <c r="H67" s="53">
        <v>59</v>
      </c>
      <c r="I67" s="53" t="s">
        <v>2147</v>
      </c>
      <c r="J67" s="53" t="s">
        <v>67</v>
      </c>
      <c r="K67" s="53" t="s">
        <v>2227</v>
      </c>
      <c r="L67" s="53" t="s">
        <v>716</v>
      </c>
      <c r="M67" s="53">
        <v>-0.06</v>
      </c>
      <c r="N67" s="53">
        <v>0</v>
      </c>
    </row>
    <row r="68" spans="2:14" x14ac:dyDescent="0.3">
      <c r="B68" s="63">
        <v>58</v>
      </c>
      <c r="C68" s="53">
        <v>12</v>
      </c>
      <c r="D68" s="53" t="s">
        <v>2125</v>
      </c>
      <c r="E68" s="53" t="s">
        <v>2127</v>
      </c>
      <c r="F68" s="156">
        <v>0.13456018518518517</v>
      </c>
      <c r="G68" s="53" t="s">
        <v>1329</v>
      </c>
      <c r="H68" s="53">
        <v>89</v>
      </c>
      <c r="I68" s="53" t="s">
        <v>1421</v>
      </c>
      <c r="J68" s="53" t="s">
        <v>3</v>
      </c>
      <c r="K68" s="53" t="s">
        <v>2228</v>
      </c>
      <c r="L68" s="53" t="s">
        <v>717</v>
      </c>
      <c r="M68" s="53">
        <v>19.260000000000002</v>
      </c>
      <c r="N68" s="53">
        <v>148.81</v>
      </c>
    </row>
    <row r="69" spans="2:14" x14ac:dyDescent="0.3">
      <c r="B69" s="63">
        <v>59</v>
      </c>
      <c r="C69" s="53">
        <v>12</v>
      </c>
      <c r="D69" s="53" t="s">
        <v>2123</v>
      </c>
      <c r="E69" s="53" t="s">
        <v>787</v>
      </c>
      <c r="F69" s="156">
        <v>6.8877314814814808E-2</v>
      </c>
      <c r="G69" s="53" t="s">
        <v>293</v>
      </c>
      <c r="H69" s="53">
        <v>35</v>
      </c>
      <c r="I69" s="53" t="s">
        <v>2152</v>
      </c>
      <c r="J69" s="53" t="s">
        <v>67</v>
      </c>
      <c r="K69" s="53" t="s">
        <v>2229</v>
      </c>
      <c r="L69" s="53" t="s">
        <v>715</v>
      </c>
      <c r="M69" s="53">
        <v>0</v>
      </c>
      <c r="N69" s="53">
        <v>0</v>
      </c>
    </row>
    <row r="70" spans="2:14" x14ac:dyDescent="0.3">
      <c r="B70" s="63">
        <v>60</v>
      </c>
      <c r="C70" s="53">
        <v>12</v>
      </c>
      <c r="D70" s="53" t="s">
        <v>2121</v>
      </c>
      <c r="E70" s="53" t="s">
        <v>2126</v>
      </c>
      <c r="F70" s="156">
        <v>0.10847222222222223</v>
      </c>
      <c r="G70" s="53" t="s">
        <v>338</v>
      </c>
      <c r="H70" s="53">
        <v>64</v>
      </c>
      <c r="I70" s="53" t="s">
        <v>443</v>
      </c>
      <c r="J70" s="53" t="s">
        <v>67</v>
      </c>
      <c r="K70" s="53" t="s">
        <v>2230</v>
      </c>
      <c r="L70" s="53" t="s">
        <v>716</v>
      </c>
      <c r="M70" s="53">
        <v>0.08</v>
      </c>
      <c r="N70" s="53">
        <v>0.02</v>
      </c>
    </row>
    <row r="71" spans="2:14" x14ac:dyDescent="0.3">
      <c r="B71" s="63">
        <v>61</v>
      </c>
      <c r="C71" s="53">
        <v>13</v>
      </c>
      <c r="D71" s="53" t="s">
        <v>2121</v>
      </c>
      <c r="E71" s="53" t="s">
        <v>2128</v>
      </c>
      <c r="F71" s="156">
        <v>0.11692129629629629</v>
      </c>
      <c r="G71" s="53" t="s">
        <v>338</v>
      </c>
      <c r="H71" s="53">
        <v>68</v>
      </c>
      <c r="I71" s="53" t="s">
        <v>443</v>
      </c>
      <c r="J71" s="53" t="s">
        <v>67</v>
      </c>
      <c r="K71" s="53" t="s">
        <v>2231</v>
      </c>
      <c r="L71" s="53" t="s">
        <v>718</v>
      </c>
      <c r="M71" s="53">
        <v>0</v>
      </c>
      <c r="N71" s="53">
        <v>-0.01</v>
      </c>
    </row>
    <row r="72" spans="2:14" x14ac:dyDescent="0.3">
      <c r="B72" s="63">
        <v>62</v>
      </c>
      <c r="C72" s="53">
        <v>13</v>
      </c>
      <c r="D72" s="53" t="s">
        <v>2123</v>
      </c>
      <c r="E72" s="53" t="s">
        <v>2124</v>
      </c>
      <c r="F72" s="156">
        <v>0.13523148148148148</v>
      </c>
      <c r="G72" s="53" t="s">
        <v>831</v>
      </c>
      <c r="H72" s="53">
        <v>95</v>
      </c>
      <c r="I72" s="53" t="s">
        <v>2153</v>
      </c>
      <c r="J72" s="53" t="s">
        <v>67</v>
      </c>
      <c r="K72" s="53" t="s">
        <v>2232</v>
      </c>
      <c r="L72" s="53" t="s">
        <v>718</v>
      </c>
      <c r="M72" s="53">
        <v>0</v>
      </c>
      <c r="N72" s="53">
        <v>-0.08</v>
      </c>
    </row>
    <row r="73" spans="2:14" x14ac:dyDescent="0.3">
      <c r="B73" s="63">
        <v>63</v>
      </c>
      <c r="C73" s="53">
        <v>13</v>
      </c>
      <c r="D73" s="53" t="s">
        <v>2127</v>
      </c>
      <c r="E73" s="53" t="s">
        <v>2120</v>
      </c>
      <c r="F73" s="156">
        <v>0.14418981481481483</v>
      </c>
      <c r="G73" s="53" t="s">
        <v>1324</v>
      </c>
      <c r="H73" s="53">
        <v>140</v>
      </c>
      <c r="I73" s="53" t="s">
        <v>1408</v>
      </c>
      <c r="J73" s="53" t="s">
        <v>67</v>
      </c>
      <c r="K73" s="53" t="s">
        <v>2233</v>
      </c>
      <c r="L73" s="53" t="s">
        <v>718</v>
      </c>
      <c r="M73" s="53">
        <v>0</v>
      </c>
      <c r="N73" s="53">
        <v>-0.04</v>
      </c>
    </row>
    <row r="74" spans="2:14" x14ac:dyDescent="0.3">
      <c r="B74" s="63">
        <v>64</v>
      </c>
      <c r="C74" s="53">
        <v>13</v>
      </c>
      <c r="D74" s="53" t="s">
        <v>787</v>
      </c>
      <c r="E74" s="53" t="s">
        <v>2122</v>
      </c>
      <c r="F74" s="156">
        <v>0.1446875</v>
      </c>
      <c r="G74" s="53" t="s">
        <v>1320</v>
      </c>
      <c r="H74" s="53">
        <v>161</v>
      </c>
      <c r="I74" s="53" t="s">
        <v>1401</v>
      </c>
      <c r="J74" s="53" t="s">
        <v>67</v>
      </c>
      <c r="K74" s="53" t="s">
        <v>2234</v>
      </c>
      <c r="L74" s="53" t="s">
        <v>714</v>
      </c>
      <c r="M74" s="53">
        <v>0</v>
      </c>
      <c r="N74" s="53">
        <v>0</v>
      </c>
    </row>
    <row r="75" spans="2:14" x14ac:dyDescent="0.3">
      <c r="B75" s="63">
        <v>65</v>
      </c>
      <c r="C75" s="53">
        <v>13</v>
      </c>
      <c r="D75" s="53" t="s">
        <v>2128</v>
      </c>
      <c r="E75" s="53" t="s">
        <v>2125</v>
      </c>
      <c r="F75" s="156">
        <v>0.13460648148148149</v>
      </c>
      <c r="G75" s="53" t="s">
        <v>2133</v>
      </c>
      <c r="H75" s="53">
        <v>98</v>
      </c>
      <c r="I75" s="53" t="s">
        <v>2154</v>
      </c>
      <c r="J75" s="53" t="s">
        <v>67</v>
      </c>
      <c r="K75" s="53" t="s">
        <v>2235</v>
      </c>
      <c r="L75" s="53" t="s">
        <v>716</v>
      </c>
      <c r="M75" s="53">
        <v>-0.04</v>
      </c>
      <c r="N75" s="53">
        <v>0</v>
      </c>
    </row>
    <row r="76" spans="2:14" x14ac:dyDescent="0.3">
      <c r="B76" s="63">
        <v>66</v>
      </c>
      <c r="C76" s="53">
        <v>14</v>
      </c>
      <c r="D76" s="53" t="s">
        <v>2122</v>
      </c>
      <c r="E76" s="53" t="s">
        <v>2126</v>
      </c>
      <c r="F76" s="156">
        <v>0.14396990740740742</v>
      </c>
      <c r="G76" s="53" t="s">
        <v>338</v>
      </c>
      <c r="H76" s="53">
        <v>149</v>
      </c>
      <c r="I76" s="53" t="s">
        <v>443</v>
      </c>
      <c r="J76" s="53" t="s">
        <v>67</v>
      </c>
      <c r="K76" s="53" t="s">
        <v>2236</v>
      </c>
      <c r="L76" s="53" t="s">
        <v>714</v>
      </c>
      <c r="M76" s="53">
        <v>0</v>
      </c>
      <c r="N76" s="53">
        <v>0.15</v>
      </c>
    </row>
    <row r="77" spans="2:14" x14ac:dyDescent="0.3">
      <c r="B77" s="63">
        <v>67</v>
      </c>
      <c r="C77" s="53">
        <v>14</v>
      </c>
      <c r="D77" s="53" t="s">
        <v>2120</v>
      </c>
      <c r="E77" s="53" t="s">
        <v>787</v>
      </c>
      <c r="F77" s="156">
        <v>0.14424768518518519</v>
      </c>
      <c r="G77" s="53" t="s">
        <v>315</v>
      </c>
      <c r="H77" s="53">
        <v>160</v>
      </c>
      <c r="I77" s="53" t="s">
        <v>420</v>
      </c>
      <c r="J77" s="53" t="s">
        <v>67</v>
      </c>
      <c r="K77" s="53" t="s">
        <v>2237</v>
      </c>
      <c r="L77" s="53" t="s">
        <v>718</v>
      </c>
      <c r="M77" s="53">
        <v>0</v>
      </c>
      <c r="N77" s="53">
        <v>0</v>
      </c>
    </row>
    <row r="78" spans="2:14" x14ac:dyDescent="0.3">
      <c r="B78" s="63">
        <v>68</v>
      </c>
      <c r="C78" s="53">
        <v>14</v>
      </c>
      <c r="D78" s="53" t="s">
        <v>2124</v>
      </c>
      <c r="E78" s="53" t="s">
        <v>2127</v>
      </c>
      <c r="F78" s="156">
        <v>0.12737268518518519</v>
      </c>
      <c r="G78" s="53" t="s">
        <v>803</v>
      </c>
      <c r="H78" s="53">
        <v>64</v>
      </c>
      <c r="I78" s="53" t="s">
        <v>883</v>
      </c>
      <c r="J78" s="53" t="s">
        <v>67</v>
      </c>
      <c r="K78" s="53" t="s">
        <v>2238</v>
      </c>
      <c r="L78" s="53" t="s">
        <v>716</v>
      </c>
      <c r="M78" s="53">
        <v>0.05</v>
      </c>
      <c r="N78" s="53">
        <v>0.02</v>
      </c>
    </row>
    <row r="79" spans="2:14" x14ac:dyDescent="0.3">
      <c r="B79" s="63">
        <v>69</v>
      </c>
      <c r="C79" s="53">
        <v>14</v>
      </c>
      <c r="D79" s="53" t="s">
        <v>2123</v>
      </c>
      <c r="E79" s="53" t="s">
        <v>2128</v>
      </c>
      <c r="F79" s="156">
        <v>0.14377314814814815</v>
      </c>
      <c r="G79" s="53" t="s">
        <v>278</v>
      </c>
      <c r="H79" s="53">
        <v>150</v>
      </c>
      <c r="I79" s="53" t="s">
        <v>2155</v>
      </c>
      <c r="J79" s="53" t="s">
        <v>67</v>
      </c>
      <c r="K79" s="53" t="s">
        <v>2239</v>
      </c>
      <c r="L79" s="53" t="s">
        <v>718</v>
      </c>
      <c r="M79" s="53">
        <v>0</v>
      </c>
      <c r="N79" s="53">
        <v>0</v>
      </c>
    </row>
    <row r="80" spans="2:14" x14ac:dyDescent="0.3">
      <c r="B80" s="63">
        <v>70</v>
      </c>
      <c r="C80" s="53">
        <v>14</v>
      </c>
      <c r="D80" s="53" t="s">
        <v>787</v>
      </c>
      <c r="E80" s="53" t="s">
        <v>2124</v>
      </c>
      <c r="F80" s="156">
        <v>8.0532407407407414E-2</v>
      </c>
      <c r="G80" s="53" t="s">
        <v>341</v>
      </c>
      <c r="H80" s="53">
        <v>50</v>
      </c>
      <c r="I80" s="53" t="s">
        <v>445</v>
      </c>
      <c r="J80" s="53" t="s">
        <v>67</v>
      </c>
      <c r="K80" s="53" t="s">
        <v>2240</v>
      </c>
      <c r="L80" s="53" t="s">
        <v>718</v>
      </c>
      <c r="M80" s="53">
        <v>0</v>
      </c>
      <c r="N80" s="53">
        <v>-0.05</v>
      </c>
    </row>
    <row r="81" spans="2:14" x14ac:dyDescent="0.3">
      <c r="B81" s="63">
        <v>71</v>
      </c>
      <c r="C81" s="53">
        <v>15</v>
      </c>
      <c r="D81" s="53" t="s">
        <v>2126</v>
      </c>
      <c r="E81" s="53" t="s">
        <v>2120</v>
      </c>
      <c r="F81" s="156">
        <v>0.1343287037037037</v>
      </c>
      <c r="G81" s="53" t="s">
        <v>281</v>
      </c>
      <c r="H81" s="53">
        <v>94</v>
      </c>
      <c r="I81" s="53" t="s">
        <v>384</v>
      </c>
      <c r="J81" s="53" t="s">
        <v>67</v>
      </c>
      <c r="K81" s="53" t="s">
        <v>2241</v>
      </c>
      <c r="L81" s="53" t="s">
        <v>718</v>
      </c>
      <c r="M81" s="53">
        <v>-0.2</v>
      </c>
      <c r="N81" s="53">
        <v>0</v>
      </c>
    </row>
    <row r="82" spans="2:14" x14ac:dyDescent="0.3">
      <c r="B82" s="63">
        <v>72</v>
      </c>
      <c r="C82" s="53">
        <v>15</v>
      </c>
      <c r="D82" s="53" t="s">
        <v>2125</v>
      </c>
      <c r="E82" s="53" t="s">
        <v>2122</v>
      </c>
      <c r="F82" s="156">
        <v>0.1370949074074074</v>
      </c>
      <c r="G82" s="53" t="s">
        <v>826</v>
      </c>
      <c r="H82" s="53">
        <v>103</v>
      </c>
      <c r="I82" s="53" t="s">
        <v>915</v>
      </c>
      <c r="J82" s="53" t="s">
        <v>67</v>
      </c>
      <c r="K82" s="53" t="s">
        <v>2242</v>
      </c>
      <c r="L82" s="53" t="s">
        <v>718</v>
      </c>
      <c r="M82" s="53">
        <v>0</v>
      </c>
      <c r="N82" s="53">
        <v>0</v>
      </c>
    </row>
    <row r="83" spans="2:14" x14ac:dyDescent="0.3">
      <c r="B83" s="63">
        <v>73</v>
      </c>
      <c r="C83" s="53">
        <v>15</v>
      </c>
      <c r="D83" s="53" t="s">
        <v>2128</v>
      </c>
      <c r="E83" s="53" t="s">
        <v>2122</v>
      </c>
      <c r="F83" s="156">
        <v>0.13484953703703703</v>
      </c>
      <c r="G83" s="53" t="s">
        <v>349</v>
      </c>
      <c r="H83" s="53">
        <v>84</v>
      </c>
      <c r="I83" s="53" t="s">
        <v>444</v>
      </c>
      <c r="J83" s="53" t="s">
        <v>4</v>
      </c>
      <c r="K83" s="53" t="s">
        <v>2243</v>
      </c>
      <c r="L83" s="53" t="s">
        <v>721</v>
      </c>
      <c r="M83" s="53">
        <v>0</v>
      </c>
      <c r="N83" s="53">
        <v>0</v>
      </c>
    </row>
    <row r="84" spans="2:14" x14ac:dyDescent="0.3">
      <c r="B84" s="63">
        <v>74</v>
      </c>
      <c r="C84" s="53">
        <v>15</v>
      </c>
      <c r="D84" s="53" t="s">
        <v>2120</v>
      </c>
      <c r="E84" s="53" t="s">
        <v>2125</v>
      </c>
      <c r="F84" s="156">
        <v>0.1174074074074074</v>
      </c>
      <c r="G84" s="53" t="s">
        <v>1296</v>
      </c>
      <c r="H84" s="53">
        <v>49</v>
      </c>
      <c r="I84" s="53" t="s">
        <v>2156</v>
      </c>
      <c r="J84" s="53" t="s">
        <v>67</v>
      </c>
      <c r="K84" s="53" t="s">
        <v>2244</v>
      </c>
      <c r="L84" s="53" t="s">
        <v>716</v>
      </c>
      <c r="M84" s="53">
        <v>0.05</v>
      </c>
      <c r="N84" s="53">
        <v>0</v>
      </c>
    </row>
    <row r="85" spans="2:14" x14ac:dyDescent="0.3">
      <c r="B85" s="63">
        <v>75</v>
      </c>
      <c r="C85" s="53">
        <v>15</v>
      </c>
      <c r="D85" s="53" t="s">
        <v>2124</v>
      </c>
      <c r="E85" s="53" t="s">
        <v>2126</v>
      </c>
      <c r="F85" s="156">
        <v>7.778935185185186E-2</v>
      </c>
      <c r="G85" s="53" t="s">
        <v>2131</v>
      </c>
      <c r="H85" s="53">
        <v>39</v>
      </c>
      <c r="I85" s="53" t="s">
        <v>2145</v>
      </c>
      <c r="J85" s="53" t="s">
        <v>67</v>
      </c>
      <c r="K85" s="53" t="s">
        <v>2245</v>
      </c>
      <c r="L85" s="53" t="s">
        <v>716</v>
      </c>
      <c r="M85" s="53">
        <v>0.05</v>
      </c>
      <c r="N85" s="53">
        <v>0</v>
      </c>
    </row>
    <row r="86" spans="2:14" x14ac:dyDescent="0.3">
      <c r="B86" s="63">
        <v>76</v>
      </c>
      <c r="C86" s="53">
        <v>16</v>
      </c>
      <c r="D86" s="53" t="s">
        <v>2127</v>
      </c>
      <c r="E86" s="53" t="s">
        <v>2128</v>
      </c>
      <c r="F86" s="156">
        <v>0.12366898148148148</v>
      </c>
      <c r="G86" s="53" t="s">
        <v>320</v>
      </c>
      <c r="H86" s="53">
        <v>74</v>
      </c>
      <c r="I86" s="53" t="s">
        <v>425</v>
      </c>
      <c r="J86" s="53" t="s">
        <v>67</v>
      </c>
      <c r="K86" s="53" t="s">
        <v>2246</v>
      </c>
      <c r="L86" s="53" t="s">
        <v>718</v>
      </c>
      <c r="M86" s="53">
        <v>0</v>
      </c>
      <c r="N86" s="53">
        <v>0</v>
      </c>
    </row>
    <row r="87" spans="2:14" x14ac:dyDescent="0.3">
      <c r="B87" s="63">
        <v>77</v>
      </c>
      <c r="C87" s="53">
        <v>16</v>
      </c>
      <c r="D87" s="53" t="s">
        <v>2125</v>
      </c>
      <c r="E87" s="53" t="s">
        <v>2124</v>
      </c>
      <c r="F87" s="156">
        <v>0.14188657407407407</v>
      </c>
      <c r="G87" s="53" t="s">
        <v>356</v>
      </c>
      <c r="H87" s="53">
        <v>132</v>
      </c>
      <c r="I87" s="53" t="s">
        <v>461</v>
      </c>
      <c r="J87" s="53" t="s">
        <v>67</v>
      </c>
      <c r="K87" s="53" t="s">
        <v>2247</v>
      </c>
      <c r="L87" s="53" t="s">
        <v>716</v>
      </c>
      <c r="M87" s="53">
        <v>0.01</v>
      </c>
      <c r="N87" s="53">
        <v>0</v>
      </c>
    </row>
    <row r="88" spans="2:14" x14ac:dyDescent="0.3">
      <c r="B88" s="63">
        <v>78</v>
      </c>
      <c r="C88" s="53">
        <v>16</v>
      </c>
      <c r="D88" s="53" t="s">
        <v>2122</v>
      </c>
      <c r="E88" s="53" t="s">
        <v>2120</v>
      </c>
      <c r="F88" s="156">
        <v>0.10180555555555555</v>
      </c>
      <c r="G88" s="53" t="s">
        <v>338</v>
      </c>
      <c r="H88" s="53">
        <v>46</v>
      </c>
      <c r="I88" s="53" t="s">
        <v>443</v>
      </c>
      <c r="J88" s="53" t="s">
        <v>67</v>
      </c>
      <c r="K88" s="53" t="s">
        <v>2248</v>
      </c>
      <c r="L88" s="53" t="s">
        <v>716</v>
      </c>
      <c r="M88" s="53">
        <v>0.01</v>
      </c>
      <c r="N88" s="53">
        <v>0</v>
      </c>
    </row>
    <row r="89" spans="2:14" x14ac:dyDescent="0.3">
      <c r="B89" s="63">
        <v>79</v>
      </c>
      <c r="C89" s="53">
        <v>16</v>
      </c>
      <c r="D89" s="53" t="s">
        <v>2128</v>
      </c>
      <c r="E89" s="53" t="s">
        <v>2120</v>
      </c>
      <c r="F89" s="156">
        <v>0.12043981481481481</v>
      </c>
      <c r="G89" s="53" t="s">
        <v>291</v>
      </c>
      <c r="H89" s="53">
        <v>64</v>
      </c>
      <c r="I89" s="53" t="s">
        <v>394</v>
      </c>
      <c r="J89" s="53" t="s">
        <v>67</v>
      </c>
      <c r="K89" s="53" t="s">
        <v>2249</v>
      </c>
      <c r="L89" s="53" t="s">
        <v>716</v>
      </c>
      <c r="M89" s="53">
        <v>0</v>
      </c>
      <c r="N89" s="53">
        <v>-0.03</v>
      </c>
    </row>
    <row r="90" spans="2:14" x14ac:dyDescent="0.3">
      <c r="B90" s="63">
        <v>80</v>
      </c>
      <c r="C90" s="53">
        <v>16</v>
      </c>
      <c r="D90" s="53" t="s">
        <v>2124</v>
      </c>
      <c r="E90" s="53" t="s">
        <v>2122</v>
      </c>
      <c r="F90" s="156">
        <v>0.13965277777777776</v>
      </c>
      <c r="G90" s="53" t="s">
        <v>298</v>
      </c>
      <c r="H90" s="53">
        <v>115</v>
      </c>
      <c r="I90" s="53" t="s">
        <v>1389</v>
      </c>
      <c r="J90" s="53" t="s">
        <v>67</v>
      </c>
      <c r="K90" s="53" t="s">
        <v>2250</v>
      </c>
      <c r="L90" s="53" t="s">
        <v>718</v>
      </c>
      <c r="M90" s="53">
        <v>0.16</v>
      </c>
      <c r="N90" s="53">
        <v>0</v>
      </c>
    </row>
    <row r="91" spans="2:14" x14ac:dyDescent="0.3">
      <c r="B91" s="63">
        <v>81</v>
      </c>
      <c r="C91" s="53">
        <v>17</v>
      </c>
      <c r="D91" s="53" t="s">
        <v>787</v>
      </c>
      <c r="E91" s="53" t="s">
        <v>2128</v>
      </c>
      <c r="F91" s="156">
        <v>0.1153125</v>
      </c>
      <c r="G91" s="53" t="s">
        <v>2134</v>
      </c>
      <c r="H91" s="53">
        <v>65</v>
      </c>
      <c r="I91" s="53" t="s">
        <v>2157</v>
      </c>
      <c r="J91" s="53" t="s">
        <v>67</v>
      </c>
      <c r="K91" s="53" t="s">
        <v>2251</v>
      </c>
      <c r="L91" s="53" t="s">
        <v>718</v>
      </c>
      <c r="M91" s="53">
        <v>0</v>
      </c>
      <c r="N91" s="53">
        <v>0</v>
      </c>
    </row>
    <row r="92" spans="2:14" x14ac:dyDescent="0.3">
      <c r="B92" s="63">
        <v>82</v>
      </c>
      <c r="C92" s="53">
        <v>17</v>
      </c>
      <c r="D92" s="53" t="s">
        <v>2122</v>
      </c>
      <c r="E92" s="53" t="s">
        <v>2121</v>
      </c>
      <c r="F92" s="156">
        <v>0.1459027777777778</v>
      </c>
      <c r="G92" s="53" t="s">
        <v>1291</v>
      </c>
      <c r="H92" s="53">
        <v>113</v>
      </c>
      <c r="I92" s="53" t="s">
        <v>2158</v>
      </c>
      <c r="J92" s="53" t="s">
        <v>67</v>
      </c>
      <c r="K92" s="53" t="s">
        <v>2252</v>
      </c>
      <c r="L92" s="53" t="s">
        <v>718</v>
      </c>
      <c r="M92" s="53">
        <v>0</v>
      </c>
      <c r="N92" s="53">
        <v>0</v>
      </c>
    </row>
    <row r="93" spans="2:14" x14ac:dyDescent="0.3">
      <c r="B93" s="63">
        <v>83</v>
      </c>
      <c r="C93" s="53">
        <v>17</v>
      </c>
      <c r="D93" s="53" t="s">
        <v>2120</v>
      </c>
      <c r="E93" s="53" t="s">
        <v>2124</v>
      </c>
      <c r="F93" s="156">
        <v>0.12969907407407408</v>
      </c>
      <c r="G93" s="53" t="s">
        <v>351</v>
      </c>
      <c r="H93" s="53">
        <v>57</v>
      </c>
      <c r="I93" s="53" t="s">
        <v>374</v>
      </c>
      <c r="J93" s="53" t="s">
        <v>3</v>
      </c>
      <c r="K93" s="53" t="s">
        <v>2253</v>
      </c>
      <c r="L93" s="53" t="s">
        <v>720</v>
      </c>
      <c r="M93" s="53">
        <v>128</v>
      </c>
      <c r="N93" s="53">
        <v>29.97</v>
      </c>
    </row>
    <row r="94" spans="2:14" x14ac:dyDescent="0.3">
      <c r="B94" s="63">
        <v>84</v>
      </c>
      <c r="C94" s="53">
        <v>17</v>
      </c>
      <c r="D94" s="53" t="s">
        <v>2128</v>
      </c>
      <c r="E94" s="53" t="s">
        <v>2124</v>
      </c>
      <c r="F94" s="156">
        <v>0.14305555555555557</v>
      </c>
      <c r="G94" s="53" t="s">
        <v>2135</v>
      </c>
      <c r="H94" s="53">
        <v>122</v>
      </c>
      <c r="I94" s="53" t="s">
        <v>2159</v>
      </c>
      <c r="J94" s="53" t="s">
        <v>67</v>
      </c>
      <c r="K94" s="53" t="s">
        <v>2254</v>
      </c>
      <c r="L94" s="53" t="s">
        <v>718</v>
      </c>
      <c r="M94" s="53">
        <v>0</v>
      </c>
      <c r="N94" s="53">
        <v>0</v>
      </c>
    </row>
    <row r="95" spans="2:14" x14ac:dyDescent="0.3">
      <c r="B95" s="63">
        <v>85</v>
      </c>
      <c r="C95" s="53">
        <v>17</v>
      </c>
      <c r="D95" s="53" t="s">
        <v>2121</v>
      </c>
      <c r="E95" s="53" t="s">
        <v>2120</v>
      </c>
      <c r="F95" s="156">
        <v>0.13700231481481481</v>
      </c>
      <c r="G95" s="53" t="s">
        <v>833</v>
      </c>
      <c r="H95" s="53">
        <v>105</v>
      </c>
      <c r="I95" s="53" t="s">
        <v>2160</v>
      </c>
      <c r="J95" s="53" t="s">
        <v>67</v>
      </c>
      <c r="K95" s="53" t="s">
        <v>2255</v>
      </c>
      <c r="L95" s="53" t="s">
        <v>716</v>
      </c>
      <c r="M95" s="53">
        <v>0</v>
      </c>
      <c r="N95" s="53">
        <v>0.03</v>
      </c>
    </row>
    <row r="96" spans="2:14" x14ac:dyDescent="0.3">
      <c r="B96" s="63">
        <v>86</v>
      </c>
      <c r="C96" s="53">
        <v>18</v>
      </c>
      <c r="D96" s="53" t="s">
        <v>2123</v>
      </c>
      <c r="E96" s="53" t="s">
        <v>2122</v>
      </c>
      <c r="F96" s="156">
        <v>0.13555555555555557</v>
      </c>
      <c r="G96" s="53" t="s">
        <v>1291</v>
      </c>
      <c r="H96" s="53">
        <v>88</v>
      </c>
      <c r="I96" s="53" t="s">
        <v>1355</v>
      </c>
      <c r="J96" s="53" t="s">
        <v>67</v>
      </c>
      <c r="K96" s="53" t="s">
        <v>2256</v>
      </c>
      <c r="L96" s="53" t="s">
        <v>716</v>
      </c>
      <c r="M96" s="53">
        <v>0</v>
      </c>
      <c r="N96" s="53">
        <v>-0.01</v>
      </c>
    </row>
    <row r="97" spans="2:14" x14ac:dyDescent="0.3">
      <c r="B97" s="63">
        <v>87</v>
      </c>
      <c r="C97" s="53">
        <v>18</v>
      </c>
      <c r="D97" s="53" t="s">
        <v>2126</v>
      </c>
      <c r="E97" s="53" t="s">
        <v>2128</v>
      </c>
      <c r="F97" s="156">
        <v>0.13217592592592592</v>
      </c>
      <c r="G97" s="53" t="s">
        <v>326</v>
      </c>
      <c r="H97" s="53">
        <v>80</v>
      </c>
      <c r="I97" s="53" t="s">
        <v>912</v>
      </c>
      <c r="J97" s="53" t="s">
        <v>3</v>
      </c>
      <c r="K97" s="53" t="s">
        <v>2257</v>
      </c>
      <c r="L97" s="53" t="s">
        <v>720</v>
      </c>
      <c r="M97" s="53">
        <v>250</v>
      </c>
      <c r="N97" s="53">
        <v>0</v>
      </c>
    </row>
    <row r="98" spans="2:14" x14ac:dyDescent="0.3">
      <c r="B98" s="63">
        <v>88</v>
      </c>
      <c r="C98" s="53">
        <v>18</v>
      </c>
      <c r="D98" s="53" t="s">
        <v>2122</v>
      </c>
      <c r="E98" s="53" t="s">
        <v>2127</v>
      </c>
      <c r="F98" s="156">
        <v>0.14450231481481482</v>
      </c>
      <c r="G98" s="53" t="s">
        <v>2136</v>
      </c>
      <c r="H98" s="53">
        <v>161</v>
      </c>
      <c r="I98" s="53" t="s">
        <v>2161</v>
      </c>
      <c r="J98" s="53" t="s">
        <v>67</v>
      </c>
      <c r="K98" s="53" t="s">
        <v>2258</v>
      </c>
      <c r="L98" s="53" t="s">
        <v>718</v>
      </c>
      <c r="M98" s="53">
        <v>0</v>
      </c>
      <c r="N98" s="53">
        <v>0</v>
      </c>
    </row>
    <row r="99" spans="2:14" x14ac:dyDescent="0.3">
      <c r="B99" s="63">
        <v>89</v>
      </c>
      <c r="C99" s="53">
        <v>18</v>
      </c>
      <c r="D99" s="53" t="s">
        <v>2120</v>
      </c>
      <c r="E99" s="53" t="s">
        <v>2123</v>
      </c>
      <c r="F99" s="156">
        <v>0.13671296296296295</v>
      </c>
      <c r="G99" s="53" t="s">
        <v>268</v>
      </c>
      <c r="H99" s="53">
        <v>91</v>
      </c>
      <c r="I99" s="53" t="s">
        <v>372</v>
      </c>
      <c r="J99" s="53" t="s">
        <v>67</v>
      </c>
      <c r="K99" s="53" t="s">
        <v>2259</v>
      </c>
      <c r="L99" s="53" t="s">
        <v>714</v>
      </c>
      <c r="M99" s="53">
        <v>0.01</v>
      </c>
      <c r="N99" s="53">
        <v>0</v>
      </c>
    </row>
    <row r="100" spans="2:14" x14ac:dyDescent="0.3">
      <c r="B100" s="63">
        <v>90</v>
      </c>
      <c r="C100" s="53">
        <v>18</v>
      </c>
      <c r="D100" s="53" t="s">
        <v>2124</v>
      </c>
      <c r="E100" s="53" t="s">
        <v>2121</v>
      </c>
      <c r="F100" s="156">
        <v>0.11146990740740741</v>
      </c>
      <c r="G100" s="53" t="s">
        <v>863</v>
      </c>
      <c r="H100" s="53">
        <v>63</v>
      </c>
      <c r="I100" s="53" t="s">
        <v>2162</v>
      </c>
      <c r="J100" s="53" t="s">
        <v>67</v>
      </c>
      <c r="K100" s="53" t="s">
        <v>2260</v>
      </c>
      <c r="L100" s="53" t="s">
        <v>716</v>
      </c>
      <c r="M100" s="53">
        <v>0</v>
      </c>
      <c r="N100" s="53">
        <v>0</v>
      </c>
    </row>
    <row r="101" spans="2:14" x14ac:dyDescent="0.3">
      <c r="B101" s="63">
        <v>91</v>
      </c>
      <c r="C101" s="53">
        <v>19</v>
      </c>
      <c r="D101" s="53" t="s">
        <v>2128</v>
      </c>
      <c r="E101" s="53" t="s">
        <v>2121</v>
      </c>
      <c r="F101" s="156">
        <v>0.10887731481481482</v>
      </c>
      <c r="G101" s="53" t="s">
        <v>338</v>
      </c>
      <c r="H101" s="53">
        <v>61</v>
      </c>
      <c r="I101" s="53" t="s">
        <v>443</v>
      </c>
      <c r="J101" s="53" t="s">
        <v>67</v>
      </c>
      <c r="K101" s="53" t="s">
        <v>2261</v>
      </c>
      <c r="L101" s="53" t="s">
        <v>718</v>
      </c>
      <c r="M101" s="53">
        <v>0</v>
      </c>
      <c r="N101" s="53">
        <v>0</v>
      </c>
    </row>
    <row r="102" spans="2:14" x14ac:dyDescent="0.3">
      <c r="B102" s="63">
        <v>92</v>
      </c>
      <c r="C102" s="53">
        <v>19</v>
      </c>
      <c r="D102" s="53" t="s">
        <v>2124</v>
      </c>
      <c r="E102" s="53" t="s">
        <v>2123</v>
      </c>
      <c r="F102" s="156">
        <v>0.13347222222222221</v>
      </c>
      <c r="G102" s="53" t="s">
        <v>831</v>
      </c>
      <c r="H102" s="53">
        <v>80</v>
      </c>
      <c r="I102" s="53" t="s">
        <v>2153</v>
      </c>
      <c r="J102" s="53" t="s">
        <v>3</v>
      </c>
      <c r="K102" s="53" t="s">
        <v>2262</v>
      </c>
      <c r="L102" s="53" t="s">
        <v>717</v>
      </c>
      <c r="M102" s="53">
        <v>23.74</v>
      </c>
      <c r="N102" s="53">
        <v>16.579999999999998</v>
      </c>
    </row>
    <row r="103" spans="2:14" x14ac:dyDescent="0.3">
      <c r="B103" s="63">
        <v>93</v>
      </c>
      <c r="C103" s="53">
        <v>19</v>
      </c>
      <c r="D103" s="53" t="s">
        <v>2120</v>
      </c>
      <c r="E103" s="53" t="s">
        <v>2127</v>
      </c>
      <c r="F103" s="156">
        <v>0.10520833333333333</v>
      </c>
      <c r="G103" s="53" t="s">
        <v>1324</v>
      </c>
      <c r="H103" s="53">
        <v>46</v>
      </c>
      <c r="I103" s="53" t="s">
        <v>1408</v>
      </c>
      <c r="J103" s="53" t="s">
        <v>67</v>
      </c>
      <c r="K103" s="53" t="s">
        <v>2263</v>
      </c>
      <c r="L103" s="53" t="s">
        <v>716</v>
      </c>
      <c r="M103" s="53">
        <v>0.02</v>
      </c>
      <c r="N103" s="53">
        <v>7.0000000000000007E-2</v>
      </c>
    </row>
    <row r="104" spans="2:14" x14ac:dyDescent="0.3">
      <c r="B104" s="63">
        <v>94</v>
      </c>
      <c r="C104" s="53">
        <v>19</v>
      </c>
      <c r="D104" s="53" t="s">
        <v>2122</v>
      </c>
      <c r="E104" s="53" t="s">
        <v>787</v>
      </c>
      <c r="F104" s="156">
        <v>0.13258101851851853</v>
      </c>
      <c r="G104" s="53" t="s">
        <v>1320</v>
      </c>
      <c r="H104" s="53">
        <v>82</v>
      </c>
      <c r="I104" s="53" t="s">
        <v>1401</v>
      </c>
      <c r="J104" s="53" t="s">
        <v>3</v>
      </c>
      <c r="K104" s="53" t="s">
        <v>2264</v>
      </c>
      <c r="L104" s="53" t="s">
        <v>717</v>
      </c>
      <c r="M104" s="53">
        <v>88.01</v>
      </c>
      <c r="N104" s="53" t="s">
        <v>1220</v>
      </c>
    </row>
    <row r="105" spans="2:14" x14ac:dyDescent="0.3">
      <c r="B105" s="63">
        <v>95</v>
      </c>
      <c r="C105" s="53">
        <v>19</v>
      </c>
      <c r="D105" s="53" t="s">
        <v>2125</v>
      </c>
      <c r="E105" s="53" t="s">
        <v>2128</v>
      </c>
      <c r="F105" s="156">
        <v>0.12626157407407407</v>
      </c>
      <c r="G105" s="53" t="s">
        <v>2133</v>
      </c>
      <c r="H105" s="53">
        <v>65</v>
      </c>
      <c r="I105" s="53" t="s">
        <v>2154</v>
      </c>
      <c r="J105" s="53" t="s">
        <v>3</v>
      </c>
      <c r="K105" s="53" t="s">
        <v>2265</v>
      </c>
      <c r="L105" s="53" t="s">
        <v>720</v>
      </c>
      <c r="M105" s="53" t="s">
        <v>728</v>
      </c>
      <c r="N105" s="53">
        <v>0</v>
      </c>
    </row>
    <row r="106" spans="2:14" x14ac:dyDescent="0.3">
      <c r="B106" s="63">
        <v>96</v>
      </c>
      <c r="C106" s="53">
        <v>20</v>
      </c>
      <c r="D106" s="53" t="s">
        <v>2126</v>
      </c>
      <c r="E106" s="53" t="s">
        <v>2122</v>
      </c>
      <c r="F106" s="156">
        <v>0.13065972222222222</v>
      </c>
      <c r="G106" s="53" t="s">
        <v>338</v>
      </c>
      <c r="H106" s="53">
        <v>75</v>
      </c>
      <c r="I106" s="53" t="s">
        <v>443</v>
      </c>
      <c r="J106" s="53" t="s">
        <v>67</v>
      </c>
      <c r="K106" s="53" t="s">
        <v>2266</v>
      </c>
      <c r="L106" s="53" t="s">
        <v>123</v>
      </c>
      <c r="M106" s="53">
        <v>-0.03</v>
      </c>
      <c r="N106" s="53">
        <v>0</v>
      </c>
    </row>
    <row r="107" spans="2:14" x14ac:dyDescent="0.3">
      <c r="B107" s="63">
        <v>97</v>
      </c>
      <c r="C107" s="53">
        <v>20</v>
      </c>
      <c r="D107" s="53" t="s">
        <v>787</v>
      </c>
      <c r="E107" s="53" t="s">
        <v>2120</v>
      </c>
      <c r="F107" s="156">
        <v>8.4050925925925932E-2</v>
      </c>
      <c r="G107" s="53" t="s">
        <v>315</v>
      </c>
      <c r="H107" s="53">
        <v>37</v>
      </c>
      <c r="I107" s="53" t="s">
        <v>420</v>
      </c>
      <c r="J107" s="53" t="s">
        <v>67</v>
      </c>
      <c r="K107" s="53" t="s">
        <v>2267</v>
      </c>
      <c r="L107" s="53" t="s">
        <v>716</v>
      </c>
      <c r="M107" s="53">
        <v>0</v>
      </c>
      <c r="N107" s="53">
        <v>-0.04</v>
      </c>
    </row>
    <row r="108" spans="2:14" x14ac:dyDescent="0.3">
      <c r="B108" s="63">
        <v>98</v>
      </c>
      <c r="C108" s="53">
        <v>20</v>
      </c>
      <c r="D108" s="53" t="s">
        <v>2127</v>
      </c>
      <c r="E108" s="53" t="s">
        <v>2124</v>
      </c>
      <c r="F108" s="156">
        <v>9.1550925925925938E-2</v>
      </c>
      <c r="G108" s="53" t="s">
        <v>803</v>
      </c>
      <c r="H108" s="53">
        <v>52</v>
      </c>
      <c r="I108" s="53" t="s">
        <v>883</v>
      </c>
      <c r="J108" s="53" t="s">
        <v>67</v>
      </c>
      <c r="K108" s="53" t="s">
        <v>2268</v>
      </c>
      <c r="L108" s="53" t="s">
        <v>718</v>
      </c>
      <c r="M108" s="53">
        <v>0</v>
      </c>
      <c r="N108" s="53">
        <v>0</v>
      </c>
    </row>
    <row r="109" spans="2:14" x14ac:dyDescent="0.3">
      <c r="B109" s="63">
        <v>99</v>
      </c>
      <c r="C109" s="53">
        <v>20</v>
      </c>
      <c r="D109" s="53" t="s">
        <v>2128</v>
      </c>
      <c r="E109" s="53" t="s">
        <v>2123</v>
      </c>
      <c r="F109" s="156">
        <v>0.10836805555555555</v>
      </c>
      <c r="G109" s="53" t="s">
        <v>278</v>
      </c>
      <c r="H109" s="53">
        <v>53</v>
      </c>
      <c r="I109" s="53" t="s">
        <v>2155</v>
      </c>
      <c r="J109" s="53" t="s">
        <v>4</v>
      </c>
      <c r="K109" s="53" t="s">
        <v>2269</v>
      </c>
      <c r="L109" s="53" t="s">
        <v>721</v>
      </c>
      <c r="M109" s="53">
        <v>0</v>
      </c>
      <c r="N109" s="53" t="s">
        <v>760</v>
      </c>
    </row>
    <row r="110" spans="2:14" x14ac:dyDescent="0.3">
      <c r="B110" s="63">
        <v>100</v>
      </c>
      <c r="C110" s="53">
        <v>20</v>
      </c>
      <c r="D110" s="53" t="s">
        <v>2124</v>
      </c>
      <c r="E110" s="53" t="s">
        <v>787</v>
      </c>
      <c r="F110" s="156">
        <v>7.8414351851851846E-2</v>
      </c>
      <c r="G110" s="53" t="s">
        <v>341</v>
      </c>
      <c r="H110" s="53">
        <v>47</v>
      </c>
      <c r="I110" s="53" t="s">
        <v>445</v>
      </c>
      <c r="J110" s="53" t="s">
        <v>67</v>
      </c>
      <c r="K110" s="53" t="s">
        <v>2270</v>
      </c>
      <c r="L110" s="53" t="s">
        <v>718</v>
      </c>
      <c r="M110" s="53">
        <v>0.27</v>
      </c>
      <c r="N110" s="53">
        <v>0</v>
      </c>
    </row>
    <row r="111" spans="2:14" x14ac:dyDescent="0.3">
      <c r="B111" s="63">
        <v>101</v>
      </c>
      <c r="C111" s="53">
        <v>21</v>
      </c>
      <c r="D111" s="53" t="s">
        <v>2120</v>
      </c>
      <c r="E111" s="53" t="s">
        <v>2126</v>
      </c>
      <c r="F111" s="156">
        <v>0.13935185185185187</v>
      </c>
      <c r="G111" s="53" t="s">
        <v>281</v>
      </c>
      <c r="H111" s="53">
        <v>113</v>
      </c>
      <c r="I111" s="53" t="s">
        <v>384</v>
      </c>
      <c r="J111" s="53" t="s">
        <v>67</v>
      </c>
      <c r="K111" s="53" t="s">
        <v>2271</v>
      </c>
      <c r="L111" s="53" t="s">
        <v>718</v>
      </c>
      <c r="M111" s="53">
        <v>0.02</v>
      </c>
      <c r="N111" s="53">
        <v>0.04</v>
      </c>
    </row>
    <row r="112" spans="2:14" x14ac:dyDescent="0.3">
      <c r="B112" s="63">
        <v>102</v>
      </c>
      <c r="C112" s="53">
        <v>21</v>
      </c>
      <c r="D112" s="53" t="s">
        <v>2122</v>
      </c>
      <c r="E112" s="53" t="s">
        <v>2125</v>
      </c>
      <c r="F112" s="156">
        <v>0.13038194444444445</v>
      </c>
      <c r="G112" s="53" t="s">
        <v>826</v>
      </c>
      <c r="H112" s="53">
        <v>74</v>
      </c>
      <c r="I112" s="53" t="s">
        <v>915</v>
      </c>
      <c r="J112" s="53" t="s">
        <v>3</v>
      </c>
      <c r="K112" s="53" t="s">
        <v>2272</v>
      </c>
      <c r="L112" s="53" t="s">
        <v>717</v>
      </c>
      <c r="M112" s="53">
        <v>81.92</v>
      </c>
      <c r="N112" s="53">
        <v>11.54</v>
      </c>
    </row>
    <row r="113" spans="2:14" x14ac:dyDescent="0.3">
      <c r="B113" s="63">
        <v>103</v>
      </c>
      <c r="C113" s="53">
        <v>21</v>
      </c>
      <c r="D113" s="53" t="s">
        <v>2122</v>
      </c>
      <c r="E113" s="53" t="s">
        <v>2128</v>
      </c>
      <c r="F113" s="156">
        <v>8.5590277777777779E-2</v>
      </c>
      <c r="G113" s="53" t="s">
        <v>349</v>
      </c>
      <c r="H113" s="53">
        <v>45</v>
      </c>
      <c r="I113" s="53" t="s">
        <v>444</v>
      </c>
      <c r="J113" s="53" t="s">
        <v>67</v>
      </c>
      <c r="K113" s="53" t="s">
        <v>2273</v>
      </c>
      <c r="L113" s="53" t="s">
        <v>716</v>
      </c>
      <c r="M113" s="53">
        <v>0</v>
      </c>
      <c r="N113" s="53">
        <v>0.02</v>
      </c>
    </row>
    <row r="114" spans="2:14" x14ac:dyDescent="0.3">
      <c r="B114" s="63">
        <v>104</v>
      </c>
      <c r="C114" s="53">
        <v>21</v>
      </c>
      <c r="D114" s="53" t="s">
        <v>2125</v>
      </c>
      <c r="E114" s="53" t="s">
        <v>2120</v>
      </c>
      <c r="F114" s="156">
        <v>0.14988425925925927</v>
      </c>
      <c r="G114" s="53" t="s">
        <v>1296</v>
      </c>
      <c r="H114" s="53">
        <v>194</v>
      </c>
      <c r="I114" s="53" t="s">
        <v>2156</v>
      </c>
      <c r="J114" s="53" t="s">
        <v>67</v>
      </c>
      <c r="K114" s="53" t="s">
        <v>2274</v>
      </c>
      <c r="L114" s="53" t="s">
        <v>714</v>
      </c>
      <c r="M114" s="53">
        <v>0.01</v>
      </c>
      <c r="N114" s="53">
        <v>0</v>
      </c>
    </row>
    <row r="115" spans="2:14" x14ac:dyDescent="0.3">
      <c r="B115" s="63">
        <v>105</v>
      </c>
      <c r="C115" s="53">
        <v>21</v>
      </c>
      <c r="D115" s="53" t="s">
        <v>2126</v>
      </c>
      <c r="E115" s="53" t="s">
        <v>2124</v>
      </c>
      <c r="F115" s="156">
        <v>0.12788194444444445</v>
      </c>
      <c r="G115" s="53" t="s">
        <v>2131</v>
      </c>
      <c r="H115" s="53">
        <v>78</v>
      </c>
      <c r="I115" s="53" t="s">
        <v>2145</v>
      </c>
      <c r="J115" s="53" t="s">
        <v>67</v>
      </c>
      <c r="K115" s="53" t="s">
        <v>2275</v>
      </c>
      <c r="L115" s="53" t="s">
        <v>718</v>
      </c>
      <c r="M115" s="53">
        <v>0</v>
      </c>
      <c r="N115" s="53">
        <v>-0.09</v>
      </c>
    </row>
    <row r="116" spans="2:14" x14ac:dyDescent="0.3">
      <c r="B116" s="63">
        <v>106</v>
      </c>
      <c r="C116" s="53">
        <v>22</v>
      </c>
      <c r="D116" s="53" t="s">
        <v>2128</v>
      </c>
      <c r="E116" s="53" t="s">
        <v>2127</v>
      </c>
      <c r="F116" s="156">
        <v>0.1149074074074074</v>
      </c>
      <c r="G116" s="53" t="s">
        <v>320</v>
      </c>
      <c r="H116" s="53">
        <v>59</v>
      </c>
      <c r="I116" s="53" t="s">
        <v>425</v>
      </c>
      <c r="J116" s="53" t="s">
        <v>67</v>
      </c>
      <c r="K116" s="53" t="s">
        <v>2276</v>
      </c>
      <c r="L116" s="53" t="s">
        <v>718</v>
      </c>
      <c r="M116" s="53">
        <v>46.45</v>
      </c>
      <c r="N116" s="53">
        <v>0</v>
      </c>
    </row>
    <row r="117" spans="2:14" x14ac:dyDescent="0.3">
      <c r="B117" s="63">
        <v>107</v>
      </c>
      <c r="C117" s="53">
        <v>22</v>
      </c>
      <c r="D117" s="53" t="s">
        <v>2124</v>
      </c>
      <c r="E117" s="53" t="s">
        <v>2125</v>
      </c>
      <c r="F117" s="156">
        <v>0.11319444444444444</v>
      </c>
      <c r="G117" s="53" t="s">
        <v>356</v>
      </c>
      <c r="H117" s="53">
        <v>51</v>
      </c>
      <c r="I117" s="53" t="s">
        <v>461</v>
      </c>
      <c r="J117" s="53" t="s">
        <v>3</v>
      </c>
      <c r="K117" s="53" t="s">
        <v>2277</v>
      </c>
      <c r="L117" s="53" t="s">
        <v>717</v>
      </c>
      <c r="M117" s="53">
        <v>22.34</v>
      </c>
      <c r="N117" s="53">
        <v>296.68</v>
      </c>
    </row>
    <row r="118" spans="2:14" x14ac:dyDescent="0.3">
      <c r="B118" s="63">
        <v>108</v>
      </c>
      <c r="C118" s="53">
        <v>22</v>
      </c>
      <c r="D118" s="53" t="s">
        <v>2120</v>
      </c>
      <c r="E118" s="53" t="s">
        <v>2122</v>
      </c>
      <c r="F118" s="156">
        <v>0.15395833333333334</v>
      </c>
      <c r="G118" s="53" t="s">
        <v>338</v>
      </c>
      <c r="H118" s="53">
        <v>187</v>
      </c>
      <c r="I118" s="53" t="s">
        <v>443</v>
      </c>
      <c r="J118" s="53" t="s">
        <v>67</v>
      </c>
      <c r="K118" s="53" t="s">
        <v>2278</v>
      </c>
      <c r="L118" s="53" t="s">
        <v>714</v>
      </c>
      <c r="M118" s="53">
        <v>0</v>
      </c>
      <c r="N118" s="53">
        <v>0</v>
      </c>
    </row>
    <row r="119" spans="2:14" x14ac:dyDescent="0.3">
      <c r="B119" s="63">
        <v>109</v>
      </c>
      <c r="C119" s="53">
        <v>22</v>
      </c>
      <c r="D119" s="53" t="s">
        <v>2120</v>
      </c>
      <c r="E119" s="53" t="s">
        <v>2128</v>
      </c>
      <c r="F119" s="156">
        <v>0.14182870370370371</v>
      </c>
      <c r="G119" s="53" t="s">
        <v>291</v>
      </c>
      <c r="H119" s="53">
        <v>115</v>
      </c>
      <c r="I119" s="53" t="s">
        <v>394</v>
      </c>
      <c r="J119" s="53" t="s">
        <v>3</v>
      </c>
      <c r="K119" s="53" t="s">
        <v>2279</v>
      </c>
      <c r="L119" s="53" t="s">
        <v>717</v>
      </c>
      <c r="M119" s="53">
        <v>128</v>
      </c>
      <c r="N119" s="53">
        <v>46.55</v>
      </c>
    </row>
    <row r="120" spans="2:14" x14ac:dyDescent="0.3">
      <c r="B120" s="63">
        <v>110</v>
      </c>
      <c r="C120" s="53">
        <v>22</v>
      </c>
      <c r="D120" s="53" t="s">
        <v>2122</v>
      </c>
      <c r="E120" s="53" t="s">
        <v>2124</v>
      </c>
      <c r="F120" s="156">
        <v>9.2812500000000006E-2</v>
      </c>
      <c r="G120" s="53" t="s">
        <v>298</v>
      </c>
      <c r="H120" s="53">
        <v>48</v>
      </c>
      <c r="I120" s="53" t="s">
        <v>1389</v>
      </c>
      <c r="J120" s="53" t="s">
        <v>3</v>
      </c>
      <c r="K120" s="53" t="s">
        <v>2280</v>
      </c>
      <c r="L120" s="53" t="s">
        <v>717</v>
      </c>
      <c r="M120" s="53">
        <v>116.8</v>
      </c>
      <c r="N120" s="53">
        <v>49.34</v>
      </c>
    </row>
    <row r="121" spans="2:14" x14ac:dyDescent="0.3">
      <c r="B121" s="63">
        <v>111</v>
      </c>
      <c r="C121" s="53">
        <v>23</v>
      </c>
      <c r="D121" s="53" t="s">
        <v>2128</v>
      </c>
      <c r="E121" s="53" t="s">
        <v>787</v>
      </c>
      <c r="F121" s="156">
        <v>0.1005787037037037</v>
      </c>
      <c r="G121" s="53" t="s">
        <v>2134</v>
      </c>
      <c r="H121" s="53">
        <v>50</v>
      </c>
      <c r="I121" s="53" t="s">
        <v>2157</v>
      </c>
      <c r="J121" s="53" t="s">
        <v>67</v>
      </c>
      <c r="K121" s="53" t="s">
        <v>2281</v>
      </c>
      <c r="L121" s="53" t="s">
        <v>715</v>
      </c>
      <c r="M121" s="53">
        <v>-0.12</v>
      </c>
      <c r="N121" s="53">
        <v>0</v>
      </c>
    </row>
    <row r="122" spans="2:14" x14ac:dyDescent="0.3">
      <c r="B122" s="63">
        <v>112</v>
      </c>
      <c r="C122" s="53">
        <v>23</v>
      </c>
      <c r="D122" s="53" t="s">
        <v>2121</v>
      </c>
      <c r="E122" s="53" t="s">
        <v>2122</v>
      </c>
      <c r="F122" s="156">
        <v>0.12128472222222221</v>
      </c>
      <c r="G122" s="53" t="s">
        <v>1291</v>
      </c>
      <c r="H122" s="53">
        <v>67</v>
      </c>
      <c r="I122" s="53" t="s">
        <v>2158</v>
      </c>
      <c r="J122" s="53" t="s">
        <v>67</v>
      </c>
      <c r="K122" s="53" t="s">
        <v>2282</v>
      </c>
      <c r="L122" s="53" t="s">
        <v>718</v>
      </c>
      <c r="M122" s="53">
        <v>0</v>
      </c>
      <c r="N122" s="53">
        <v>0</v>
      </c>
    </row>
    <row r="123" spans="2:14" x14ac:dyDescent="0.3">
      <c r="B123" s="63">
        <v>113</v>
      </c>
      <c r="C123" s="53">
        <v>23</v>
      </c>
      <c r="D123" s="53" t="s">
        <v>2124</v>
      </c>
      <c r="E123" s="53" t="s">
        <v>2120</v>
      </c>
      <c r="F123" s="156">
        <v>0.12282407407407407</v>
      </c>
      <c r="G123" s="53" t="s">
        <v>351</v>
      </c>
      <c r="H123" s="53">
        <v>62</v>
      </c>
      <c r="I123" s="53" t="s">
        <v>374</v>
      </c>
      <c r="J123" s="53" t="s">
        <v>67</v>
      </c>
      <c r="K123" s="53" t="s">
        <v>2283</v>
      </c>
      <c r="L123" s="53" t="s">
        <v>715</v>
      </c>
      <c r="M123" s="53">
        <v>0</v>
      </c>
      <c r="N123" s="53">
        <v>0</v>
      </c>
    </row>
    <row r="124" spans="2:14" x14ac:dyDescent="0.3">
      <c r="B124" s="63">
        <v>114</v>
      </c>
      <c r="C124" s="53">
        <v>23</v>
      </c>
      <c r="D124" s="53" t="s">
        <v>2124</v>
      </c>
      <c r="E124" s="53" t="s">
        <v>2128</v>
      </c>
      <c r="F124" s="156">
        <v>0.10650462962962963</v>
      </c>
      <c r="G124" s="53" t="s">
        <v>2135</v>
      </c>
      <c r="H124" s="53">
        <v>65</v>
      </c>
      <c r="I124" s="53" t="s">
        <v>2159</v>
      </c>
      <c r="J124" s="53" t="s">
        <v>67</v>
      </c>
      <c r="K124" s="53" t="s">
        <v>2284</v>
      </c>
      <c r="L124" s="53" t="s">
        <v>718</v>
      </c>
      <c r="M124" s="53">
        <v>0.19</v>
      </c>
      <c r="N124" s="53">
        <v>0</v>
      </c>
    </row>
    <row r="125" spans="2:14" x14ac:dyDescent="0.3">
      <c r="B125" s="63">
        <v>115</v>
      </c>
      <c r="C125" s="53">
        <v>23</v>
      </c>
      <c r="D125" s="53" t="s">
        <v>2120</v>
      </c>
      <c r="E125" s="53" t="s">
        <v>2121</v>
      </c>
      <c r="F125" s="156">
        <v>0.13894675925925926</v>
      </c>
      <c r="G125" s="53" t="s">
        <v>833</v>
      </c>
      <c r="H125" s="53">
        <v>117</v>
      </c>
      <c r="I125" s="53" t="s">
        <v>2160</v>
      </c>
      <c r="J125" s="53" t="s">
        <v>67</v>
      </c>
      <c r="K125" s="53" t="s">
        <v>2285</v>
      </c>
      <c r="L125" s="53" t="s">
        <v>716</v>
      </c>
      <c r="M125" s="53">
        <v>0</v>
      </c>
      <c r="N125" s="53">
        <v>0</v>
      </c>
    </row>
    <row r="126" spans="2:14" x14ac:dyDescent="0.3">
      <c r="B126" s="63">
        <v>116</v>
      </c>
      <c r="C126" s="53">
        <v>24</v>
      </c>
      <c r="D126" s="53" t="s">
        <v>2122</v>
      </c>
      <c r="E126" s="53" t="s">
        <v>2123</v>
      </c>
      <c r="F126" s="156">
        <v>0.14267361111111113</v>
      </c>
      <c r="G126" s="53" t="s">
        <v>1291</v>
      </c>
      <c r="H126" s="53">
        <v>141</v>
      </c>
      <c r="I126" s="53" t="s">
        <v>1355</v>
      </c>
      <c r="J126" s="53" t="s">
        <v>67</v>
      </c>
      <c r="K126" s="53" t="s">
        <v>2286</v>
      </c>
      <c r="L126" s="53" t="s">
        <v>718</v>
      </c>
      <c r="M126" s="53">
        <v>0</v>
      </c>
      <c r="N126" s="53">
        <v>0</v>
      </c>
    </row>
    <row r="127" spans="2:14" x14ac:dyDescent="0.3">
      <c r="B127" s="63">
        <v>117</v>
      </c>
      <c r="C127" s="53">
        <v>24</v>
      </c>
      <c r="D127" s="53" t="s">
        <v>2128</v>
      </c>
      <c r="E127" s="53" t="s">
        <v>2126</v>
      </c>
      <c r="F127" s="156">
        <v>0.13787037037037037</v>
      </c>
      <c r="G127" s="53" t="s">
        <v>326</v>
      </c>
      <c r="H127" s="53">
        <v>94</v>
      </c>
      <c r="I127" s="53" t="s">
        <v>912</v>
      </c>
      <c r="J127" s="53" t="s">
        <v>3</v>
      </c>
      <c r="K127" s="53" t="s">
        <v>2287</v>
      </c>
      <c r="L127" s="53" t="s">
        <v>717</v>
      </c>
      <c r="M127" s="53">
        <v>25.64</v>
      </c>
      <c r="N127" s="53">
        <v>36.700000000000003</v>
      </c>
    </row>
    <row r="128" spans="2:14" x14ac:dyDescent="0.3">
      <c r="B128" s="63">
        <v>118</v>
      </c>
      <c r="C128" s="53">
        <v>24</v>
      </c>
      <c r="D128" s="53" t="s">
        <v>2127</v>
      </c>
      <c r="E128" s="53" t="s">
        <v>2122</v>
      </c>
      <c r="F128" s="156">
        <v>9.5324074074074075E-2</v>
      </c>
      <c r="G128" s="53" t="s">
        <v>2136</v>
      </c>
      <c r="H128" s="53">
        <v>50</v>
      </c>
      <c r="I128" s="53" t="s">
        <v>2161</v>
      </c>
      <c r="J128" s="53" t="s">
        <v>67</v>
      </c>
      <c r="K128" s="53" t="s">
        <v>2288</v>
      </c>
      <c r="L128" s="53" t="s">
        <v>716</v>
      </c>
      <c r="M128" s="53">
        <v>0</v>
      </c>
      <c r="N128" s="53">
        <v>-0.06</v>
      </c>
    </row>
    <row r="129" spans="2:14" x14ac:dyDescent="0.3">
      <c r="B129" s="63">
        <v>119</v>
      </c>
      <c r="C129" s="53">
        <v>24</v>
      </c>
      <c r="D129" s="53" t="s">
        <v>2123</v>
      </c>
      <c r="E129" s="53" t="s">
        <v>2120</v>
      </c>
      <c r="F129" s="156">
        <v>0.14146990740740742</v>
      </c>
      <c r="G129" s="53" t="s">
        <v>268</v>
      </c>
      <c r="H129" s="53">
        <v>141</v>
      </c>
      <c r="I129" s="53" t="s">
        <v>372</v>
      </c>
      <c r="J129" s="53" t="s">
        <v>67</v>
      </c>
      <c r="K129" s="53" t="s">
        <v>2289</v>
      </c>
      <c r="L129" s="53" t="s">
        <v>718</v>
      </c>
      <c r="M129" s="53">
        <v>0</v>
      </c>
      <c r="N129" s="53">
        <v>-0.04</v>
      </c>
    </row>
    <row r="130" spans="2:14" x14ac:dyDescent="0.3">
      <c r="B130" s="63">
        <v>120</v>
      </c>
      <c r="C130" s="53">
        <v>24</v>
      </c>
      <c r="D130" s="53" t="s">
        <v>2121</v>
      </c>
      <c r="E130" s="53" t="s">
        <v>2124</v>
      </c>
      <c r="F130" s="156">
        <v>0.11195601851851851</v>
      </c>
      <c r="G130" s="53" t="s">
        <v>863</v>
      </c>
      <c r="H130" s="53">
        <v>60</v>
      </c>
      <c r="I130" s="53" t="s">
        <v>2162</v>
      </c>
      <c r="J130" s="53" t="s">
        <v>3</v>
      </c>
      <c r="K130" s="53" t="s">
        <v>2290</v>
      </c>
      <c r="L130" s="53" t="s">
        <v>717</v>
      </c>
      <c r="M130" s="53" t="s">
        <v>2353</v>
      </c>
      <c r="N130" s="53">
        <v>72.05</v>
      </c>
    </row>
    <row r="131" spans="2:14" x14ac:dyDescent="0.3">
      <c r="B131" s="63">
        <v>121</v>
      </c>
      <c r="C131" s="53">
        <v>25</v>
      </c>
      <c r="D131" s="53" t="s">
        <v>2121</v>
      </c>
      <c r="E131" s="53" t="s">
        <v>2128</v>
      </c>
      <c r="F131" s="156">
        <v>0.11488425925925926</v>
      </c>
      <c r="G131" s="53" t="s">
        <v>2137</v>
      </c>
      <c r="H131" s="53">
        <v>58</v>
      </c>
      <c r="I131" s="53" t="s">
        <v>397</v>
      </c>
      <c r="J131" s="53" t="s">
        <v>67</v>
      </c>
      <c r="K131" s="53" t="s">
        <v>2291</v>
      </c>
      <c r="L131" s="53" t="s">
        <v>718</v>
      </c>
      <c r="M131" s="53">
        <v>0</v>
      </c>
      <c r="N131" s="53">
        <v>0</v>
      </c>
    </row>
    <row r="132" spans="2:14" x14ac:dyDescent="0.3">
      <c r="B132" s="63">
        <v>122</v>
      </c>
      <c r="C132" s="53">
        <v>25</v>
      </c>
      <c r="D132" s="53" t="s">
        <v>2123</v>
      </c>
      <c r="E132" s="53" t="s">
        <v>2124</v>
      </c>
      <c r="F132" s="156">
        <v>0.12659722222222222</v>
      </c>
      <c r="G132" s="53" t="s">
        <v>2138</v>
      </c>
      <c r="H132" s="53">
        <v>78</v>
      </c>
      <c r="I132" s="53" t="s">
        <v>2163</v>
      </c>
      <c r="J132" s="53" t="s">
        <v>67</v>
      </c>
      <c r="K132" s="53" t="s">
        <v>2292</v>
      </c>
      <c r="L132" s="53" t="s">
        <v>718</v>
      </c>
      <c r="M132" s="53">
        <v>0</v>
      </c>
      <c r="N132" s="53">
        <v>-0.26</v>
      </c>
    </row>
    <row r="133" spans="2:14" x14ac:dyDescent="0.3">
      <c r="B133" s="63">
        <v>123</v>
      </c>
      <c r="C133" s="53">
        <v>25</v>
      </c>
      <c r="D133" s="53" t="s">
        <v>2127</v>
      </c>
      <c r="E133" s="53" t="s">
        <v>2120</v>
      </c>
      <c r="F133" s="156">
        <v>0.1323148148148148</v>
      </c>
      <c r="G133" s="53" t="s">
        <v>296</v>
      </c>
      <c r="H133" s="53">
        <v>79</v>
      </c>
      <c r="I133" s="53" t="s">
        <v>384</v>
      </c>
      <c r="J133" s="53" t="s">
        <v>67</v>
      </c>
      <c r="K133" s="53" t="s">
        <v>2293</v>
      </c>
      <c r="L133" s="53" t="s">
        <v>715</v>
      </c>
      <c r="M133" s="53">
        <v>-0.01</v>
      </c>
      <c r="N133" s="53">
        <v>0</v>
      </c>
    </row>
    <row r="134" spans="2:14" x14ac:dyDescent="0.3">
      <c r="B134" s="63">
        <v>124</v>
      </c>
      <c r="C134" s="53">
        <v>25</v>
      </c>
      <c r="D134" s="53" t="s">
        <v>787</v>
      </c>
      <c r="E134" s="53" t="s">
        <v>2122</v>
      </c>
      <c r="F134" s="156">
        <v>0.1464236111111111</v>
      </c>
      <c r="G134" s="53" t="s">
        <v>858</v>
      </c>
      <c r="H134" s="53">
        <v>138</v>
      </c>
      <c r="I134" s="53" t="s">
        <v>952</v>
      </c>
      <c r="J134" s="53" t="s">
        <v>67</v>
      </c>
      <c r="K134" s="53" t="s">
        <v>2294</v>
      </c>
      <c r="L134" s="53" t="s">
        <v>2351</v>
      </c>
      <c r="M134" s="53">
        <v>0</v>
      </c>
      <c r="N134" s="53">
        <v>-0.1</v>
      </c>
    </row>
    <row r="135" spans="2:14" x14ac:dyDescent="0.3">
      <c r="B135" s="63">
        <v>125</v>
      </c>
      <c r="C135" s="53">
        <v>25</v>
      </c>
      <c r="D135" s="53" t="s">
        <v>2128</v>
      </c>
      <c r="E135" s="53" t="s">
        <v>2125</v>
      </c>
      <c r="F135" s="156">
        <v>0.1320138888888889</v>
      </c>
      <c r="G135" s="53" t="s">
        <v>315</v>
      </c>
      <c r="H135" s="53">
        <v>93</v>
      </c>
      <c r="I135" s="53" t="s">
        <v>420</v>
      </c>
      <c r="J135" s="53" t="s">
        <v>67</v>
      </c>
      <c r="K135" s="53" t="s">
        <v>2295</v>
      </c>
      <c r="L135" s="53" t="s">
        <v>716</v>
      </c>
      <c r="M135" s="53">
        <v>-0.06</v>
      </c>
      <c r="N135" s="53">
        <v>0.01</v>
      </c>
    </row>
    <row r="136" spans="2:14" x14ac:dyDescent="0.3">
      <c r="B136" s="63">
        <v>126</v>
      </c>
      <c r="C136" s="53">
        <v>26</v>
      </c>
      <c r="D136" s="53" t="s">
        <v>2122</v>
      </c>
      <c r="E136" s="53" t="s">
        <v>2126</v>
      </c>
      <c r="F136" s="156">
        <v>0.14726851851851852</v>
      </c>
      <c r="G136" s="53" t="s">
        <v>850</v>
      </c>
      <c r="H136" s="53">
        <v>185</v>
      </c>
      <c r="I136" s="53" t="s">
        <v>943</v>
      </c>
      <c r="J136" s="53" t="s">
        <v>67</v>
      </c>
      <c r="K136" s="53" t="s">
        <v>2296</v>
      </c>
      <c r="L136" s="53" t="s">
        <v>718</v>
      </c>
      <c r="M136" s="53">
        <v>0</v>
      </c>
      <c r="N136" s="53">
        <v>0</v>
      </c>
    </row>
    <row r="137" spans="2:14" x14ac:dyDescent="0.3">
      <c r="B137" s="63">
        <v>127</v>
      </c>
      <c r="C137" s="53">
        <v>26</v>
      </c>
      <c r="D137" s="53" t="s">
        <v>2120</v>
      </c>
      <c r="E137" s="53" t="s">
        <v>787</v>
      </c>
      <c r="F137" s="156">
        <v>0.13479166666666667</v>
      </c>
      <c r="G137" s="53" t="s">
        <v>264</v>
      </c>
      <c r="H137" s="53">
        <v>87</v>
      </c>
      <c r="I137" s="53" t="s">
        <v>368</v>
      </c>
      <c r="J137" s="53" t="s">
        <v>3</v>
      </c>
      <c r="K137" s="53" t="s">
        <v>2297</v>
      </c>
      <c r="L137" s="53" t="s">
        <v>717</v>
      </c>
      <c r="M137" s="53">
        <v>12.84</v>
      </c>
      <c r="N137" s="53" t="s">
        <v>731</v>
      </c>
    </row>
    <row r="138" spans="2:14" x14ac:dyDescent="0.3">
      <c r="B138" s="63">
        <v>128</v>
      </c>
      <c r="C138" s="53">
        <v>26</v>
      </c>
      <c r="D138" s="53" t="s">
        <v>2124</v>
      </c>
      <c r="E138" s="53" t="s">
        <v>2127</v>
      </c>
      <c r="F138" s="156">
        <v>0.12744212962962961</v>
      </c>
      <c r="G138" s="53" t="s">
        <v>353</v>
      </c>
      <c r="H138" s="53">
        <v>81</v>
      </c>
      <c r="I138" s="53" t="s">
        <v>385</v>
      </c>
      <c r="J138" s="53" t="s">
        <v>3</v>
      </c>
      <c r="K138" s="53" t="s">
        <v>2298</v>
      </c>
      <c r="L138" s="53" t="s">
        <v>717</v>
      </c>
      <c r="M138" s="53">
        <v>30.72</v>
      </c>
      <c r="N138" s="53">
        <v>148.85</v>
      </c>
    </row>
    <row r="139" spans="2:14" x14ac:dyDescent="0.3">
      <c r="B139" s="63">
        <v>129</v>
      </c>
      <c r="C139" s="53">
        <v>26</v>
      </c>
      <c r="D139" s="53" t="s">
        <v>2123</v>
      </c>
      <c r="E139" s="53" t="s">
        <v>2128</v>
      </c>
      <c r="F139" s="156">
        <v>0.11408564814814814</v>
      </c>
      <c r="G139" s="53" t="s">
        <v>831</v>
      </c>
      <c r="H139" s="53">
        <v>56</v>
      </c>
      <c r="I139" s="53" t="s">
        <v>2153</v>
      </c>
      <c r="J139" s="53" t="s">
        <v>67</v>
      </c>
      <c r="K139" s="53" t="s">
        <v>2299</v>
      </c>
      <c r="L139" s="53" t="s">
        <v>716</v>
      </c>
      <c r="M139" s="53">
        <v>0.03</v>
      </c>
      <c r="N139" s="53">
        <v>-0.02</v>
      </c>
    </row>
    <row r="140" spans="2:14" x14ac:dyDescent="0.3">
      <c r="B140" s="63">
        <v>130</v>
      </c>
      <c r="C140" s="53">
        <v>26</v>
      </c>
      <c r="D140" s="53" t="s">
        <v>787</v>
      </c>
      <c r="E140" s="53" t="s">
        <v>2124</v>
      </c>
      <c r="F140" s="156">
        <v>0.1115162037037037</v>
      </c>
      <c r="G140" s="53" t="s">
        <v>2131</v>
      </c>
      <c r="H140" s="53">
        <v>69</v>
      </c>
      <c r="I140" s="53" t="s">
        <v>2145</v>
      </c>
      <c r="J140" s="53" t="s">
        <v>67</v>
      </c>
      <c r="K140" s="53" t="s">
        <v>2300</v>
      </c>
      <c r="L140" s="53" t="s">
        <v>718</v>
      </c>
      <c r="M140" s="53">
        <v>0</v>
      </c>
      <c r="N140" s="53">
        <v>-0.01</v>
      </c>
    </row>
    <row r="141" spans="2:14" x14ac:dyDescent="0.3">
      <c r="B141" s="63">
        <v>131</v>
      </c>
      <c r="C141" s="53">
        <v>27</v>
      </c>
      <c r="D141" s="53" t="s">
        <v>2126</v>
      </c>
      <c r="E141" s="53" t="s">
        <v>2120</v>
      </c>
      <c r="F141" s="156">
        <v>0.12902777777777777</v>
      </c>
      <c r="G141" s="53" t="s">
        <v>803</v>
      </c>
      <c r="H141" s="53">
        <v>78</v>
      </c>
      <c r="I141" s="53" t="s">
        <v>883</v>
      </c>
      <c r="J141" s="53" t="s">
        <v>67</v>
      </c>
      <c r="K141" s="53" t="s">
        <v>2301</v>
      </c>
      <c r="L141" s="53" t="s">
        <v>715</v>
      </c>
      <c r="M141" s="53">
        <v>0</v>
      </c>
      <c r="N141" s="53">
        <v>-0.01</v>
      </c>
    </row>
    <row r="142" spans="2:14" x14ac:dyDescent="0.3">
      <c r="B142" s="63">
        <v>132</v>
      </c>
      <c r="C142" s="53">
        <v>27</v>
      </c>
      <c r="D142" s="53" t="s">
        <v>2125</v>
      </c>
      <c r="E142" s="53" t="s">
        <v>2122</v>
      </c>
      <c r="F142" s="156">
        <v>0.11576388888888889</v>
      </c>
      <c r="G142" s="53" t="s">
        <v>833</v>
      </c>
      <c r="H142" s="53">
        <v>54</v>
      </c>
      <c r="I142" s="53" t="s">
        <v>2164</v>
      </c>
      <c r="J142" s="53" t="s">
        <v>3</v>
      </c>
      <c r="K142" s="53" t="s">
        <v>2302</v>
      </c>
      <c r="L142" s="53" t="s">
        <v>717</v>
      </c>
      <c r="M142" s="53">
        <v>187.95</v>
      </c>
      <c r="N142" s="53">
        <v>0</v>
      </c>
    </row>
    <row r="143" spans="2:14" x14ac:dyDescent="0.3">
      <c r="B143" s="63">
        <v>133</v>
      </c>
      <c r="C143" s="53">
        <v>27</v>
      </c>
      <c r="D143" s="53" t="s">
        <v>2128</v>
      </c>
      <c r="E143" s="53" t="s">
        <v>2122</v>
      </c>
      <c r="F143" s="156">
        <v>9.7974537037037027E-2</v>
      </c>
      <c r="G143" s="53" t="s">
        <v>2139</v>
      </c>
      <c r="H143" s="53">
        <v>58</v>
      </c>
      <c r="I143" s="53" t="s">
        <v>2165</v>
      </c>
      <c r="J143" s="53" t="s">
        <v>67</v>
      </c>
      <c r="K143" s="53" t="s">
        <v>2303</v>
      </c>
      <c r="L143" s="53" t="s">
        <v>716</v>
      </c>
      <c r="M143" s="53">
        <v>0.01</v>
      </c>
      <c r="N143" s="53">
        <v>-0.01</v>
      </c>
    </row>
    <row r="144" spans="2:14" x14ac:dyDescent="0.3">
      <c r="B144" s="63">
        <v>134</v>
      </c>
      <c r="C144" s="53">
        <v>27</v>
      </c>
      <c r="D144" s="53" t="s">
        <v>2120</v>
      </c>
      <c r="E144" s="53" t="s">
        <v>2125</v>
      </c>
      <c r="F144" s="156">
        <v>0.13664351851851853</v>
      </c>
      <c r="G144" s="53" t="s">
        <v>1291</v>
      </c>
      <c r="H144" s="53">
        <v>99</v>
      </c>
      <c r="I144" s="53" t="s">
        <v>1355</v>
      </c>
      <c r="J144" s="53" t="s">
        <v>3</v>
      </c>
      <c r="K144" s="53" t="s">
        <v>2304</v>
      </c>
      <c r="L144" s="53" t="s">
        <v>718</v>
      </c>
      <c r="M144" s="53">
        <v>128</v>
      </c>
      <c r="N144" s="53" t="s">
        <v>1933</v>
      </c>
    </row>
    <row r="145" spans="2:14" x14ac:dyDescent="0.3">
      <c r="B145" s="63">
        <v>135</v>
      </c>
      <c r="C145" s="53">
        <v>27</v>
      </c>
      <c r="D145" s="53" t="s">
        <v>2124</v>
      </c>
      <c r="E145" s="53" t="s">
        <v>2126</v>
      </c>
      <c r="F145" s="156">
        <v>0.12733796296296296</v>
      </c>
      <c r="G145" s="53" t="s">
        <v>2025</v>
      </c>
      <c r="H145" s="53">
        <v>80</v>
      </c>
      <c r="I145" s="53" t="s">
        <v>2166</v>
      </c>
      <c r="J145" s="53" t="s">
        <v>67</v>
      </c>
      <c r="K145" s="53" t="s">
        <v>2305</v>
      </c>
      <c r="L145" s="53" t="s">
        <v>718</v>
      </c>
      <c r="M145" s="53">
        <v>0.18</v>
      </c>
      <c r="N145" s="53">
        <v>0</v>
      </c>
    </row>
    <row r="146" spans="2:14" x14ac:dyDescent="0.3">
      <c r="B146" s="63">
        <v>136</v>
      </c>
      <c r="C146" s="53">
        <v>28</v>
      </c>
      <c r="D146" s="53" t="s">
        <v>2127</v>
      </c>
      <c r="E146" s="53" t="s">
        <v>2128</v>
      </c>
      <c r="F146" s="156">
        <v>0.11174768518518519</v>
      </c>
      <c r="G146" s="53" t="s">
        <v>347</v>
      </c>
      <c r="H146" s="53">
        <v>56</v>
      </c>
      <c r="I146" s="53" t="s">
        <v>452</v>
      </c>
      <c r="J146" s="53" t="s">
        <v>67</v>
      </c>
      <c r="K146" s="53" t="s">
        <v>2306</v>
      </c>
      <c r="L146" s="53" t="s">
        <v>718</v>
      </c>
      <c r="M146" s="53">
        <v>0</v>
      </c>
      <c r="N146" s="53">
        <v>0</v>
      </c>
    </row>
    <row r="147" spans="2:14" x14ac:dyDescent="0.3">
      <c r="B147" s="63">
        <v>137</v>
      </c>
      <c r="C147" s="53">
        <v>28</v>
      </c>
      <c r="D147" s="53" t="s">
        <v>2125</v>
      </c>
      <c r="E147" s="53" t="s">
        <v>2124</v>
      </c>
      <c r="F147" s="156">
        <v>0.10880787037037037</v>
      </c>
      <c r="G147" s="53" t="s">
        <v>294</v>
      </c>
      <c r="H147" s="53">
        <v>55</v>
      </c>
      <c r="I147" s="53" t="s">
        <v>1382</v>
      </c>
      <c r="J147" s="53" t="s">
        <v>67</v>
      </c>
      <c r="K147" s="53" t="s">
        <v>2307</v>
      </c>
      <c r="L147" s="53" t="s">
        <v>716</v>
      </c>
      <c r="M147" s="53">
        <v>0</v>
      </c>
      <c r="N147" s="53">
        <v>0</v>
      </c>
    </row>
    <row r="148" spans="2:14" x14ac:dyDescent="0.3">
      <c r="B148" s="63">
        <v>138</v>
      </c>
      <c r="C148" s="53">
        <v>28</v>
      </c>
      <c r="D148" s="53" t="s">
        <v>2122</v>
      </c>
      <c r="E148" s="53" t="s">
        <v>2120</v>
      </c>
      <c r="F148" s="156">
        <v>0.12745370370370371</v>
      </c>
      <c r="G148" s="53" t="s">
        <v>1329</v>
      </c>
      <c r="H148" s="53">
        <v>59</v>
      </c>
      <c r="I148" s="53" t="s">
        <v>2167</v>
      </c>
      <c r="J148" s="53" t="s">
        <v>67</v>
      </c>
      <c r="K148" s="53" t="s">
        <v>2308</v>
      </c>
      <c r="L148" s="53" t="s">
        <v>715</v>
      </c>
      <c r="M148" s="53">
        <v>0</v>
      </c>
      <c r="N148" s="53">
        <v>0</v>
      </c>
    </row>
    <row r="149" spans="2:14" x14ac:dyDescent="0.3">
      <c r="B149" s="63">
        <v>139</v>
      </c>
      <c r="C149" s="53">
        <v>28</v>
      </c>
      <c r="D149" s="53" t="s">
        <v>2128</v>
      </c>
      <c r="E149" s="53" t="s">
        <v>2120</v>
      </c>
      <c r="F149" s="156">
        <v>0.13186342592592593</v>
      </c>
      <c r="G149" s="53" t="s">
        <v>351</v>
      </c>
      <c r="H149" s="53">
        <v>76</v>
      </c>
      <c r="I149" s="53" t="s">
        <v>444</v>
      </c>
      <c r="J149" s="53" t="s">
        <v>4</v>
      </c>
      <c r="K149" s="53" t="s">
        <v>2309</v>
      </c>
      <c r="L149" s="53" t="s">
        <v>717</v>
      </c>
      <c r="M149" s="53">
        <v>-47.39</v>
      </c>
      <c r="N149" s="53">
        <v>-128</v>
      </c>
    </row>
    <row r="150" spans="2:14" x14ac:dyDescent="0.3">
      <c r="B150" s="63">
        <v>140</v>
      </c>
      <c r="C150" s="53">
        <v>28</v>
      </c>
      <c r="D150" s="53" t="s">
        <v>2124</v>
      </c>
      <c r="E150" s="53" t="s">
        <v>2122</v>
      </c>
      <c r="F150" s="156">
        <v>9.1087962962962954E-2</v>
      </c>
      <c r="G150" s="53" t="s">
        <v>289</v>
      </c>
      <c r="H150" s="53">
        <v>58</v>
      </c>
      <c r="I150" s="53" t="s">
        <v>395</v>
      </c>
      <c r="J150" s="53" t="s">
        <v>67</v>
      </c>
      <c r="K150" s="53" t="s">
        <v>2310</v>
      </c>
      <c r="L150" s="53" t="s">
        <v>718</v>
      </c>
      <c r="M150" s="53">
        <v>0.08</v>
      </c>
      <c r="N150" s="53">
        <v>0</v>
      </c>
    </row>
    <row r="151" spans="2:14" x14ac:dyDescent="0.3">
      <c r="B151" s="63">
        <v>141</v>
      </c>
      <c r="C151" s="53">
        <v>29</v>
      </c>
      <c r="D151" s="53" t="s">
        <v>787</v>
      </c>
      <c r="E151" s="53" t="s">
        <v>2128</v>
      </c>
      <c r="F151" s="156">
        <v>0.12918981481481481</v>
      </c>
      <c r="G151" s="53" t="s">
        <v>1303</v>
      </c>
      <c r="H151" s="53">
        <v>111</v>
      </c>
      <c r="I151" s="53" t="s">
        <v>2168</v>
      </c>
      <c r="J151" s="53" t="s">
        <v>67</v>
      </c>
      <c r="K151" s="53" t="s">
        <v>2311</v>
      </c>
      <c r="L151" s="53" t="s">
        <v>715</v>
      </c>
      <c r="M151" s="53">
        <v>0</v>
      </c>
      <c r="N151" s="53">
        <v>0</v>
      </c>
    </row>
    <row r="152" spans="2:14" x14ac:dyDescent="0.3">
      <c r="B152" s="63">
        <v>142</v>
      </c>
      <c r="C152" s="53">
        <v>29</v>
      </c>
      <c r="D152" s="53" t="s">
        <v>2122</v>
      </c>
      <c r="E152" s="53" t="s">
        <v>2121</v>
      </c>
      <c r="F152" s="156">
        <v>6.1527777777777772E-2</v>
      </c>
      <c r="G152" s="53" t="s">
        <v>323</v>
      </c>
      <c r="H152" s="53">
        <v>43</v>
      </c>
      <c r="I152" s="53" t="s">
        <v>385</v>
      </c>
      <c r="J152" s="53" t="s">
        <v>67</v>
      </c>
      <c r="K152" s="53" t="s">
        <v>2312</v>
      </c>
      <c r="L152" s="53" t="s">
        <v>715</v>
      </c>
      <c r="M152" s="53">
        <v>0</v>
      </c>
      <c r="N152" s="53">
        <v>0</v>
      </c>
    </row>
    <row r="153" spans="2:14" x14ac:dyDescent="0.3">
      <c r="B153" s="63">
        <v>143</v>
      </c>
      <c r="C153" s="53">
        <v>29</v>
      </c>
      <c r="D153" s="53" t="s">
        <v>2120</v>
      </c>
      <c r="E153" s="53" t="s">
        <v>2124</v>
      </c>
      <c r="F153" s="156">
        <v>0.11410879629629629</v>
      </c>
      <c r="G153" s="53" t="s">
        <v>2138</v>
      </c>
      <c r="H153" s="53">
        <v>43</v>
      </c>
      <c r="I153" s="53" t="s">
        <v>2163</v>
      </c>
      <c r="J153" s="53" t="s">
        <v>3</v>
      </c>
      <c r="K153" s="53" t="s">
        <v>2313</v>
      </c>
      <c r="L153" s="53" t="s">
        <v>720</v>
      </c>
      <c r="M153" s="53">
        <v>128</v>
      </c>
      <c r="N153" s="53">
        <v>79.540000000000006</v>
      </c>
    </row>
    <row r="154" spans="2:14" x14ac:dyDescent="0.3">
      <c r="B154" s="63">
        <v>144</v>
      </c>
      <c r="C154" s="53">
        <v>29</v>
      </c>
      <c r="D154" s="53" t="s">
        <v>2128</v>
      </c>
      <c r="E154" s="53" t="s">
        <v>2124</v>
      </c>
      <c r="F154" s="156">
        <v>0.10969907407407407</v>
      </c>
      <c r="G154" s="53" t="s">
        <v>2140</v>
      </c>
      <c r="H154" s="53">
        <v>62</v>
      </c>
      <c r="I154" s="53" t="s">
        <v>2169</v>
      </c>
      <c r="J154" s="53" t="s">
        <v>67</v>
      </c>
      <c r="K154" s="53" t="s">
        <v>2314</v>
      </c>
      <c r="L154" s="53" t="s">
        <v>718</v>
      </c>
      <c r="M154" s="53">
        <v>0</v>
      </c>
      <c r="N154" s="53">
        <v>0</v>
      </c>
    </row>
    <row r="155" spans="2:14" x14ac:dyDescent="0.3">
      <c r="B155" s="63">
        <v>145</v>
      </c>
      <c r="C155" s="53">
        <v>29</v>
      </c>
      <c r="D155" s="53" t="s">
        <v>2121</v>
      </c>
      <c r="E155" s="53" t="s">
        <v>2120</v>
      </c>
      <c r="F155" s="156">
        <v>0.10436342592592592</v>
      </c>
      <c r="G155" s="53" t="s">
        <v>285</v>
      </c>
      <c r="H155" s="53">
        <v>47</v>
      </c>
      <c r="I155" s="53" t="s">
        <v>2027</v>
      </c>
      <c r="J155" s="53" t="s">
        <v>67</v>
      </c>
      <c r="K155" s="53" t="s">
        <v>2315</v>
      </c>
      <c r="L155" s="53" t="s">
        <v>716</v>
      </c>
      <c r="M155" s="53">
        <v>0</v>
      </c>
      <c r="N155" s="53">
        <v>0</v>
      </c>
    </row>
    <row r="156" spans="2:14" x14ac:dyDescent="0.3">
      <c r="B156" s="63">
        <v>146</v>
      </c>
      <c r="C156" s="53">
        <v>30</v>
      </c>
      <c r="D156" s="53" t="s">
        <v>2123</v>
      </c>
      <c r="E156" s="53" t="s">
        <v>2122</v>
      </c>
      <c r="F156" s="156">
        <v>7.0775462962962957E-2</v>
      </c>
      <c r="G156" s="53" t="s">
        <v>2141</v>
      </c>
      <c r="H156" s="53">
        <v>34</v>
      </c>
      <c r="I156" s="53" t="s">
        <v>2170</v>
      </c>
      <c r="J156" s="53" t="s">
        <v>3</v>
      </c>
      <c r="K156" s="53" t="s">
        <v>2316</v>
      </c>
      <c r="L156" s="53" t="s">
        <v>717</v>
      </c>
      <c r="M156" s="53">
        <v>250</v>
      </c>
      <c r="N156" s="53">
        <v>72.55</v>
      </c>
    </row>
    <row r="157" spans="2:14" x14ac:dyDescent="0.3">
      <c r="B157" s="63">
        <v>147</v>
      </c>
      <c r="C157" s="53">
        <v>30</v>
      </c>
      <c r="D157" s="53" t="s">
        <v>2126</v>
      </c>
      <c r="E157" s="53" t="s">
        <v>2128</v>
      </c>
      <c r="F157" s="156">
        <v>0.12273148148148148</v>
      </c>
      <c r="G157" s="53" t="s">
        <v>293</v>
      </c>
      <c r="H157" s="53">
        <v>71</v>
      </c>
      <c r="I157" s="53" t="s">
        <v>396</v>
      </c>
      <c r="J157" s="53" t="s">
        <v>67</v>
      </c>
      <c r="K157" s="53" t="s">
        <v>2317</v>
      </c>
      <c r="L157" s="53" t="s">
        <v>718</v>
      </c>
      <c r="M157" s="53">
        <v>0</v>
      </c>
      <c r="N157" s="53">
        <v>0</v>
      </c>
    </row>
    <row r="158" spans="2:14" x14ac:dyDescent="0.3">
      <c r="B158" s="63">
        <v>148</v>
      </c>
      <c r="C158" s="53">
        <v>30</v>
      </c>
      <c r="D158" s="53" t="s">
        <v>2122</v>
      </c>
      <c r="E158" s="53" t="s">
        <v>2127</v>
      </c>
      <c r="F158" s="156">
        <v>0.13586805555555556</v>
      </c>
      <c r="G158" s="53" t="s">
        <v>354</v>
      </c>
      <c r="H158" s="53">
        <v>109</v>
      </c>
      <c r="I158" s="53" t="s">
        <v>459</v>
      </c>
      <c r="J158" s="53" t="s">
        <v>3</v>
      </c>
      <c r="K158" s="53" t="s">
        <v>2318</v>
      </c>
      <c r="L158" s="53" t="s">
        <v>717</v>
      </c>
      <c r="M158" s="53">
        <v>53.26</v>
      </c>
      <c r="N158" s="53">
        <v>148.88999999999999</v>
      </c>
    </row>
    <row r="159" spans="2:14" x14ac:dyDescent="0.3">
      <c r="B159" s="63">
        <v>149</v>
      </c>
      <c r="C159" s="53">
        <v>30</v>
      </c>
      <c r="D159" s="53" t="s">
        <v>2120</v>
      </c>
      <c r="E159" s="53" t="s">
        <v>2123</v>
      </c>
      <c r="F159" s="156">
        <v>0.13655092592592591</v>
      </c>
      <c r="G159" s="53" t="s">
        <v>326</v>
      </c>
      <c r="H159" s="53">
        <v>98</v>
      </c>
      <c r="I159" s="53" t="s">
        <v>912</v>
      </c>
      <c r="J159" s="53" t="s">
        <v>3</v>
      </c>
      <c r="K159" s="53" t="s">
        <v>2319</v>
      </c>
      <c r="L159" s="53" t="s">
        <v>717</v>
      </c>
      <c r="M159" s="53">
        <v>128</v>
      </c>
      <c r="N159" s="53">
        <v>250</v>
      </c>
    </row>
    <row r="160" spans="2:14" x14ac:dyDescent="0.3">
      <c r="B160" s="63">
        <v>150</v>
      </c>
      <c r="C160" s="53">
        <v>30</v>
      </c>
      <c r="D160" s="53" t="s">
        <v>2124</v>
      </c>
      <c r="E160" s="53" t="s">
        <v>2121</v>
      </c>
      <c r="F160" s="156">
        <v>0.12167824074074074</v>
      </c>
      <c r="G160" s="53" t="s">
        <v>1316</v>
      </c>
      <c r="H160" s="53">
        <v>66</v>
      </c>
      <c r="I160" s="53" t="s">
        <v>395</v>
      </c>
      <c r="J160" s="53" t="s">
        <v>67</v>
      </c>
      <c r="K160" s="53" t="s">
        <v>2320</v>
      </c>
      <c r="L160" s="53" t="s">
        <v>716</v>
      </c>
      <c r="M160" s="53">
        <v>0.06</v>
      </c>
      <c r="N160" s="53">
        <v>0</v>
      </c>
    </row>
    <row r="161" spans="2:14" x14ac:dyDescent="0.3">
      <c r="B161" s="63">
        <v>151</v>
      </c>
      <c r="C161" s="53">
        <v>31</v>
      </c>
      <c r="D161" s="53" t="s">
        <v>2128</v>
      </c>
      <c r="E161" s="53" t="s">
        <v>2121</v>
      </c>
      <c r="F161" s="156">
        <v>9.0914351851851857E-2</v>
      </c>
      <c r="G161" s="53" t="s">
        <v>2137</v>
      </c>
      <c r="H161" s="53">
        <v>50</v>
      </c>
      <c r="I161" s="53" t="s">
        <v>397</v>
      </c>
      <c r="J161" s="53" t="s">
        <v>67</v>
      </c>
      <c r="K161" s="53" t="s">
        <v>2321</v>
      </c>
      <c r="L161" s="53" t="s">
        <v>716</v>
      </c>
      <c r="M161" s="53">
        <v>-0.03</v>
      </c>
      <c r="N161" s="53">
        <v>0</v>
      </c>
    </row>
    <row r="162" spans="2:14" x14ac:dyDescent="0.3">
      <c r="B162" s="63">
        <v>152</v>
      </c>
      <c r="C162" s="53">
        <v>31</v>
      </c>
      <c r="D162" s="53" t="s">
        <v>2124</v>
      </c>
      <c r="E162" s="53" t="s">
        <v>2123</v>
      </c>
      <c r="F162" s="156">
        <v>0.13258101851851853</v>
      </c>
      <c r="G162" s="53" t="s">
        <v>2138</v>
      </c>
      <c r="H162" s="53">
        <v>92</v>
      </c>
      <c r="I162" s="53" t="s">
        <v>2163</v>
      </c>
      <c r="J162" s="53" t="s">
        <v>67</v>
      </c>
      <c r="K162" s="53" t="s">
        <v>2322</v>
      </c>
      <c r="L162" s="53" t="s">
        <v>718</v>
      </c>
      <c r="M162" s="53">
        <v>-0.01</v>
      </c>
      <c r="N162" s="53">
        <v>0</v>
      </c>
    </row>
    <row r="163" spans="2:14" x14ac:dyDescent="0.3">
      <c r="B163" s="63">
        <v>153</v>
      </c>
      <c r="C163" s="53">
        <v>31</v>
      </c>
      <c r="D163" s="53" t="s">
        <v>2120</v>
      </c>
      <c r="E163" s="53" t="s">
        <v>2127</v>
      </c>
      <c r="F163" s="156">
        <v>0.12802083333333333</v>
      </c>
      <c r="G163" s="53" t="s">
        <v>296</v>
      </c>
      <c r="H163" s="53">
        <v>64</v>
      </c>
      <c r="I163" s="53" t="s">
        <v>384</v>
      </c>
      <c r="J163" s="53" t="s">
        <v>67</v>
      </c>
      <c r="K163" s="53" t="s">
        <v>2323</v>
      </c>
      <c r="L163" s="53" t="s">
        <v>716</v>
      </c>
      <c r="M163" s="53">
        <v>0</v>
      </c>
      <c r="N163" s="53">
        <v>0</v>
      </c>
    </row>
    <row r="164" spans="2:14" x14ac:dyDescent="0.3">
      <c r="B164" s="63">
        <v>154</v>
      </c>
      <c r="C164" s="53">
        <v>31</v>
      </c>
      <c r="D164" s="53" t="s">
        <v>2122</v>
      </c>
      <c r="E164" s="53" t="s">
        <v>787</v>
      </c>
      <c r="F164" s="156">
        <v>0.14489583333333333</v>
      </c>
      <c r="G164" s="53" t="s">
        <v>858</v>
      </c>
      <c r="H164" s="53">
        <v>173</v>
      </c>
      <c r="I164" s="53" t="s">
        <v>952</v>
      </c>
      <c r="J164" s="53" t="s">
        <v>67</v>
      </c>
      <c r="K164" s="53" t="s">
        <v>2324</v>
      </c>
      <c r="L164" s="53" t="s">
        <v>714</v>
      </c>
      <c r="M164" s="53">
        <v>0</v>
      </c>
      <c r="N164" s="53">
        <v>0</v>
      </c>
    </row>
    <row r="165" spans="2:14" x14ac:dyDescent="0.3">
      <c r="B165" s="63">
        <v>155</v>
      </c>
      <c r="C165" s="53">
        <v>31</v>
      </c>
      <c r="D165" s="53" t="s">
        <v>2125</v>
      </c>
      <c r="E165" s="53" t="s">
        <v>2128</v>
      </c>
      <c r="F165" s="156">
        <v>0.12315972222222223</v>
      </c>
      <c r="G165" s="53" t="s">
        <v>315</v>
      </c>
      <c r="H165" s="53">
        <v>52</v>
      </c>
      <c r="I165" s="53" t="s">
        <v>420</v>
      </c>
      <c r="J165" s="53" t="s">
        <v>3</v>
      </c>
      <c r="K165" s="53" t="s">
        <v>2325</v>
      </c>
      <c r="L165" s="53" t="s">
        <v>720</v>
      </c>
      <c r="M165" s="53" t="s">
        <v>728</v>
      </c>
      <c r="N165" s="53">
        <v>10.039999999999999</v>
      </c>
    </row>
    <row r="166" spans="2:14" x14ac:dyDescent="0.3">
      <c r="B166" s="63">
        <v>156</v>
      </c>
      <c r="C166" s="53">
        <v>32</v>
      </c>
      <c r="D166" s="53" t="s">
        <v>2126</v>
      </c>
      <c r="E166" s="53" t="s">
        <v>2122</v>
      </c>
      <c r="F166" s="156">
        <v>0.13826388888888888</v>
      </c>
      <c r="G166" s="53" t="s">
        <v>850</v>
      </c>
      <c r="H166" s="53">
        <v>111</v>
      </c>
      <c r="I166" s="53" t="s">
        <v>943</v>
      </c>
      <c r="J166" s="53" t="s">
        <v>67</v>
      </c>
      <c r="K166" s="53" t="s">
        <v>2326</v>
      </c>
      <c r="L166" s="53" t="s">
        <v>716</v>
      </c>
      <c r="M166" s="53">
        <v>0</v>
      </c>
      <c r="N166" s="53">
        <v>0</v>
      </c>
    </row>
    <row r="167" spans="2:14" x14ac:dyDescent="0.3">
      <c r="B167" s="63">
        <v>157</v>
      </c>
      <c r="C167" s="53">
        <v>32</v>
      </c>
      <c r="D167" s="53" t="s">
        <v>787</v>
      </c>
      <c r="E167" s="53" t="s">
        <v>2120</v>
      </c>
      <c r="F167" s="156">
        <v>0.10931712962962963</v>
      </c>
      <c r="G167" s="53" t="s">
        <v>264</v>
      </c>
      <c r="H167" s="53">
        <v>68</v>
      </c>
      <c r="I167" s="53" t="s">
        <v>368</v>
      </c>
      <c r="J167" s="53" t="s">
        <v>67</v>
      </c>
      <c r="K167" s="53" t="s">
        <v>2327</v>
      </c>
      <c r="L167" s="53" t="s">
        <v>716</v>
      </c>
      <c r="M167" s="53">
        <v>0</v>
      </c>
      <c r="N167" s="53">
        <v>-0.05</v>
      </c>
    </row>
    <row r="168" spans="2:14" x14ac:dyDescent="0.3">
      <c r="B168" s="63">
        <v>158</v>
      </c>
      <c r="C168" s="53">
        <v>32</v>
      </c>
      <c r="D168" s="53" t="s">
        <v>2127</v>
      </c>
      <c r="E168" s="53" t="s">
        <v>2124</v>
      </c>
      <c r="F168" s="156">
        <v>0.11012731481481482</v>
      </c>
      <c r="G168" s="53" t="s">
        <v>353</v>
      </c>
      <c r="H168" s="53">
        <v>56</v>
      </c>
      <c r="I168" s="53" t="s">
        <v>385</v>
      </c>
      <c r="J168" s="53" t="s">
        <v>67</v>
      </c>
      <c r="K168" s="53" t="s">
        <v>2328</v>
      </c>
      <c r="L168" s="53" t="s">
        <v>718</v>
      </c>
      <c r="M168" s="53">
        <v>0</v>
      </c>
      <c r="N168" s="53">
        <v>-0.02</v>
      </c>
    </row>
    <row r="169" spans="2:14" x14ac:dyDescent="0.3">
      <c r="B169" s="63">
        <v>159</v>
      </c>
      <c r="C169" s="53">
        <v>32</v>
      </c>
      <c r="D169" s="53" t="s">
        <v>2128</v>
      </c>
      <c r="E169" s="53" t="s">
        <v>2123</v>
      </c>
      <c r="F169" s="156">
        <v>0.13101851851851851</v>
      </c>
      <c r="G169" s="53" t="s">
        <v>831</v>
      </c>
      <c r="H169" s="53">
        <v>84</v>
      </c>
      <c r="I169" s="53" t="s">
        <v>2153</v>
      </c>
      <c r="J169" s="53" t="s">
        <v>67</v>
      </c>
      <c r="K169" s="53" t="s">
        <v>2329</v>
      </c>
      <c r="L169" s="53" t="s">
        <v>716</v>
      </c>
      <c r="M169" s="53">
        <v>0.01</v>
      </c>
      <c r="N169" s="53">
        <v>0</v>
      </c>
    </row>
    <row r="170" spans="2:14" x14ac:dyDescent="0.3">
      <c r="B170" s="63">
        <v>160</v>
      </c>
      <c r="C170" s="53">
        <v>32</v>
      </c>
      <c r="D170" s="53" t="s">
        <v>2124</v>
      </c>
      <c r="E170" s="53" t="s">
        <v>787</v>
      </c>
      <c r="F170" s="156">
        <v>0.1335300925925926</v>
      </c>
      <c r="G170" s="53" t="s">
        <v>2131</v>
      </c>
      <c r="H170" s="53">
        <v>99</v>
      </c>
      <c r="I170" s="53" t="s">
        <v>2145</v>
      </c>
      <c r="J170" s="53" t="s">
        <v>67</v>
      </c>
      <c r="K170" s="53" t="s">
        <v>2330</v>
      </c>
      <c r="L170" s="53" t="s">
        <v>716</v>
      </c>
      <c r="M170" s="53">
        <v>0.04</v>
      </c>
      <c r="N170" s="53">
        <v>0</v>
      </c>
    </row>
    <row r="171" spans="2:14" x14ac:dyDescent="0.3">
      <c r="B171" s="63">
        <v>161</v>
      </c>
      <c r="C171" s="53">
        <v>33</v>
      </c>
      <c r="D171" s="53" t="s">
        <v>2120</v>
      </c>
      <c r="E171" s="53" t="s">
        <v>2126</v>
      </c>
      <c r="F171" s="156">
        <v>0.13028935185185184</v>
      </c>
      <c r="G171" s="53" t="s">
        <v>803</v>
      </c>
      <c r="H171" s="53">
        <v>73</v>
      </c>
      <c r="I171" s="53" t="s">
        <v>883</v>
      </c>
      <c r="J171" s="53" t="s">
        <v>3</v>
      </c>
      <c r="K171" s="53" t="s">
        <v>2331</v>
      </c>
      <c r="L171" s="53" t="s">
        <v>718</v>
      </c>
      <c r="M171" s="53">
        <v>128</v>
      </c>
      <c r="N171" s="53">
        <v>122.97</v>
      </c>
    </row>
    <row r="172" spans="2:14" x14ac:dyDescent="0.3">
      <c r="B172" s="63">
        <v>162</v>
      </c>
      <c r="C172" s="53">
        <v>33</v>
      </c>
      <c r="D172" s="53" t="s">
        <v>2122</v>
      </c>
      <c r="E172" s="53" t="s">
        <v>2125</v>
      </c>
      <c r="F172" s="156">
        <v>0.12251157407407408</v>
      </c>
      <c r="G172" s="53" t="s">
        <v>833</v>
      </c>
      <c r="H172" s="53">
        <v>66</v>
      </c>
      <c r="I172" s="53" t="s">
        <v>2164</v>
      </c>
      <c r="J172" s="53" t="s">
        <v>3</v>
      </c>
      <c r="K172" s="53" t="s">
        <v>2332</v>
      </c>
      <c r="L172" s="53" t="s">
        <v>717</v>
      </c>
      <c r="M172" s="53">
        <v>68.66</v>
      </c>
      <c r="N172" s="53">
        <v>17.63</v>
      </c>
    </row>
    <row r="173" spans="2:14" x14ac:dyDescent="0.3">
      <c r="B173" s="63">
        <v>163</v>
      </c>
      <c r="C173" s="53">
        <v>33</v>
      </c>
      <c r="D173" s="53" t="s">
        <v>2122</v>
      </c>
      <c r="E173" s="53" t="s">
        <v>2128</v>
      </c>
      <c r="F173" s="156">
        <v>0.12317129629629631</v>
      </c>
      <c r="G173" s="53" t="s">
        <v>2139</v>
      </c>
      <c r="H173" s="53">
        <v>68</v>
      </c>
      <c r="I173" s="53" t="s">
        <v>2165</v>
      </c>
      <c r="J173" s="53" t="s">
        <v>67</v>
      </c>
      <c r="K173" s="53" t="s">
        <v>2333</v>
      </c>
      <c r="L173" s="53" t="s">
        <v>718</v>
      </c>
      <c r="M173" s="53">
        <v>0</v>
      </c>
      <c r="N173" s="53">
        <v>0</v>
      </c>
    </row>
    <row r="174" spans="2:14" x14ac:dyDescent="0.3">
      <c r="B174" s="63">
        <v>164</v>
      </c>
      <c r="C174" s="53">
        <v>33</v>
      </c>
      <c r="D174" s="53" t="s">
        <v>2125</v>
      </c>
      <c r="E174" s="53" t="s">
        <v>2120</v>
      </c>
      <c r="F174" s="156">
        <v>0.13075231481481481</v>
      </c>
      <c r="G174" s="53" t="s">
        <v>1291</v>
      </c>
      <c r="H174" s="53">
        <v>62</v>
      </c>
      <c r="I174" s="53" t="s">
        <v>1355</v>
      </c>
      <c r="J174" s="53" t="s">
        <v>3</v>
      </c>
      <c r="K174" s="53" t="s">
        <v>2334</v>
      </c>
      <c r="L174" s="53" t="s">
        <v>717</v>
      </c>
      <c r="M174" s="53">
        <v>49.39</v>
      </c>
      <c r="N174" s="53">
        <v>12.47</v>
      </c>
    </row>
    <row r="175" spans="2:14" x14ac:dyDescent="0.3">
      <c r="B175" s="63">
        <v>165</v>
      </c>
      <c r="C175" s="53">
        <v>33</v>
      </c>
      <c r="D175" s="53" t="s">
        <v>2126</v>
      </c>
      <c r="E175" s="53" t="s">
        <v>2124</v>
      </c>
      <c r="F175" s="156">
        <v>0.10421296296296297</v>
      </c>
      <c r="G175" s="53" t="s">
        <v>2025</v>
      </c>
      <c r="H175" s="53">
        <v>52</v>
      </c>
      <c r="I175" s="53" t="s">
        <v>2166</v>
      </c>
      <c r="J175" s="53" t="s">
        <v>67</v>
      </c>
      <c r="K175" s="53" t="s">
        <v>2335</v>
      </c>
      <c r="L175" s="53" t="s">
        <v>716</v>
      </c>
      <c r="M175" s="53">
        <v>0</v>
      </c>
      <c r="N175" s="53">
        <v>-0.05</v>
      </c>
    </row>
    <row r="176" spans="2:14" x14ac:dyDescent="0.3">
      <c r="B176" s="63">
        <v>166</v>
      </c>
      <c r="C176" s="53">
        <v>34</v>
      </c>
      <c r="D176" s="53" t="s">
        <v>2128</v>
      </c>
      <c r="E176" s="53" t="s">
        <v>2127</v>
      </c>
      <c r="F176" s="156">
        <v>0.1290625</v>
      </c>
      <c r="G176" s="53" t="s">
        <v>347</v>
      </c>
      <c r="H176" s="53">
        <v>83</v>
      </c>
      <c r="I176" s="53" t="s">
        <v>452</v>
      </c>
      <c r="J176" s="53" t="s">
        <v>67</v>
      </c>
      <c r="K176" s="53" t="s">
        <v>2336</v>
      </c>
      <c r="L176" s="53" t="s">
        <v>718</v>
      </c>
      <c r="M176" s="53">
        <v>0</v>
      </c>
      <c r="N176" s="53">
        <v>0</v>
      </c>
    </row>
    <row r="177" spans="1:14" x14ac:dyDescent="0.3">
      <c r="B177" s="63">
        <v>167</v>
      </c>
      <c r="C177" s="53">
        <v>34</v>
      </c>
      <c r="D177" s="53" t="s">
        <v>2124</v>
      </c>
      <c r="E177" s="53" t="s">
        <v>2125</v>
      </c>
      <c r="F177" s="156">
        <v>0.13119212962962964</v>
      </c>
      <c r="G177" s="53" t="s">
        <v>294</v>
      </c>
      <c r="H177" s="53">
        <v>91</v>
      </c>
      <c r="I177" s="53" t="s">
        <v>1382</v>
      </c>
      <c r="J177" s="53" t="s">
        <v>67</v>
      </c>
      <c r="K177" s="53" t="s">
        <v>2337</v>
      </c>
      <c r="L177" s="53" t="s">
        <v>718</v>
      </c>
      <c r="M177" s="53">
        <v>0.08</v>
      </c>
      <c r="N177" s="53">
        <v>0</v>
      </c>
    </row>
    <row r="178" spans="1:14" x14ac:dyDescent="0.3">
      <c r="B178" s="63">
        <v>168</v>
      </c>
      <c r="C178" s="53">
        <v>34</v>
      </c>
      <c r="D178" s="53" t="s">
        <v>2120</v>
      </c>
      <c r="E178" s="53" t="s">
        <v>2122</v>
      </c>
      <c r="F178" s="156">
        <v>0.12585648148148149</v>
      </c>
      <c r="G178" s="53" t="s">
        <v>1329</v>
      </c>
      <c r="H178" s="53">
        <v>68</v>
      </c>
      <c r="I178" s="53" t="s">
        <v>2167</v>
      </c>
      <c r="J178" s="53" t="s">
        <v>3</v>
      </c>
      <c r="K178" s="53" t="s">
        <v>2338</v>
      </c>
      <c r="L178" s="53" t="s">
        <v>717</v>
      </c>
      <c r="M178" s="53">
        <v>128</v>
      </c>
      <c r="N178" s="53">
        <v>0</v>
      </c>
    </row>
    <row r="179" spans="1:14" x14ac:dyDescent="0.3">
      <c r="B179" s="63">
        <v>169</v>
      </c>
      <c r="C179" s="53">
        <v>34</v>
      </c>
      <c r="D179" s="53" t="s">
        <v>2120</v>
      </c>
      <c r="E179" s="53" t="s">
        <v>2128</v>
      </c>
      <c r="F179" s="156">
        <v>0.12462962962962963</v>
      </c>
      <c r="G179" s="53" t="s">
        <v>351</v>
      </c>
      <c r="H179" s="53">
        <v>61</v>
      </c>
      <c r="I179" s="53" t="s">
        <v>444</v>
      </c>
      <c r="J179" s="53" t="s">
        <v>3</v>
      </c>
      <c r="K179" s="53" t="s">
        <v>2339</v>
      </c>
      <c r="L179" s="53" t="s">
        <v>720</v>
      </c>
      <c r="M179" s="53">
        <v>128</v>
      </c>
      <c r="N179" s="53">
        <v>0</v>
      </c>
    </row>
    <row r="180" spans="1:14" x14ac:dyDescent="0.3">
      <c r="B180" s="63">
        <v>170</v>
      </c>
      <c r="C180" s="53">
        <v>34</v>
      </c>
      <c r="D180" s="53" t="s">
        <v>2122</v>
      </c>
      <c r="E180" s="53" t="s">
        <v>2124</v>
      </c>
      <c r="F180" s="156">
        <v>0.10611111111111111</v>
      </c>
      <c r="G180" s="53" t="s">
        <v>289</v>
      </c>
      <c r="H180" s="53">
        <v>54</v>
      </c>
      <c r="I180" s="53" t="s">
        <v>395</v>
      </c>
      <c r="J180" s="53" t="s">
        <v>67</v>
      </c>
      <c r="K180" s="53" t="s">
        <v>2340</v>
      </c>
      <c r="L180" s="53" t="s">
        <v>715</v>
      </c>
      <c r="M180" s="53">
        <v>0</v>
      </c>
      <c r="N180" s="53">
        <v>0</v>
      </c>
    </row>
    <row r="181" spans="1:14" x14ac:dyDescent="0.3">
      <c r="B181" s="63">
        <v>171</v>
      </c>
      <c r="C181" s="53">
        <v>35</v>
      </c>
      <c r="D181" s="53" t="s">
        <v>2128</v>
      </c>
      <c r="E181" s="53" t="s">
        <v>787</v>
      </c>
      <c r="F181" s="156">
        <v>0.14047453703703702</v>
      </c>
      <c r="G181" s="53" t="s">
        <v>1303</v>
      </c>
      <c r="H181" s="53">
        <v>133</v>
      </c>
      <c r="I181" s="53" t="s">
        <v>2168</v>
      </c>
      <c r="J181" s="53" t="s">
        <v>67</v>
      </c>
      <c r="K181" s="53" t="s">
        <v>2341</v>
      </c>
      <c r="L181" s="53" t="s">
        <v>718</v>
      </c>
      <c r="M181" s="53">
        <v>0</v>
      </c>
      <c r="N181" s="53">
        <v>0</v>
      </c>
    </row>
    <row r="182" spans="1:14" x14ac:dyDescent="0.3">
      <c r="B182" s="63">
        <v>172</v>
      </c>
      <c r="C182" s="53">
        <v>35</v>
      </c>
      <c r="D182" s="53" t="s">
        <v>2121</v>
      </c>
      <c r="E182" s="53" t="s">
        <v>2122</v>
      </c>
      <c r="F182" s="156">
        <v>9.0092592592592599E-2</v>
      </c>
      <c r="G182" s="53" t="s">
        <v>323</v>
      </c>
      <c r="H182" s="53">
        <v>50</v>
      </c>
      <c r="I182" s="53" t="s">
        <v>385</v>
      </c>
      <c r="J182" s="53" t="s">
        <v>67</v>
      </c>
      <c r="K182" s="53" t="s">
        <v>2342</v>
      </c>
      <c r="L182" s="53" t="s">
        <v>716</v>
      </c>
      <c r="M182" s="53">
        <v>0</v>
      </c>
      <c r="N182" s="53">
        <v>0</v>
      </c>
    </row>
    <row r="183" spans="1:14" x14ac:dyDescent="0.3">
      <c r="B183" s="63">
        <v>173</v>
      </c>
      <c r="C183" s="53">
        <v>35</v>
      </c>
      <c r="D183" s="53" t="s">
        <v>2124</v>
      </c>
      <c r="E183" s="53" t="s">
        <v>2120</v>
      </c>
      <c r="F183" s="156">
        <v>0.10758101851851852</v>
      </c>
      <c r="G183" s="53" t="s">
        <v>2138</v>
      </c>
      <c r="H183" s="53">
        <v>52</v>
      </c>
      <c r="I183" s="53" t="s">
        <v>2163</v>
      </c>
      <c r="J183" s="53" t="s">
        <v>67</v>
      </c>
      <c r="K183" s="53" t="s">
        <v>2343</v>
      </c>
      <c r="L183" s="53" t="s">
        <v>716</v>
      </c>
      <c r="M183" s="53">
        <v>0</v>
      </c>
      <c r="N183" s="53">
        <v>0.01</v>
      </c>
    </row>
    <row r="184" spans="1:14" x14ac:dyDescent="0.3">
      <c r="B184" s="63">
        <v>174</v>
      </c>
      <c r="C184" s="53">
        <v>35</v>
      </c>
      <c r="D184" s="53" t="s">
        <v>2124</v>
      </c>
      <c r="E184" s="53" t="s">
        <v>2128</v>
      </c>
      <c r="F184" s="156">
        <v>0.13517361111111112</v>
      </c>
      <c r="G184" s="53" t="s">
        <v>2140</v>
      </c>
      <c r="H184" s="53">
        <v>85</v>
      </c>
      <c r="I184" s="53" t="s">
        <v>2169</v>
      </c>
      <c r="J184" s="53" t="s">
        <v>3</v>
      </c>
      <c r="K184" s="53" t="s">
        <v>2344</v>
      </c>
      <c r="L184" s="53" t="s">
        <v>720</v>
      </c>
      <c r="M184" s="53">
        <v>88.21</v>
      </c>
      <c r="N184" s="53">
        <v>9.15</v>
      </c>
    </row>
    <row r="185" spans="1:14" x14ac:dyDescent="0.3">
      <c r="B185" s="63">
        <v>175</v>
      </c>
      <c r="C185" s="53">
        <v>35</v>
      </c>
      <c r="D185" s="53" t="s">
        <v>2120</v>
      </c>
      <c r="E185" s="53" t="s">
        <v>2121</v>
      </c>
      <c r="F185" s="156">
        <v>6.4687499999999995E-2</v>
      </c>
      <c r="G185" s="53" t="s">
        <v>285</v>
      </c>
      <c r="H185" s="53">
        <v>35</v>
      </c>
      <c r="I185" s="53" t="s">
        <v>2027</v>
      </c>
      <c r="J185" s="53" t="s">
        <v>67</v>
      </c>
      <c r="K185" s="53" t="s">
        <v>2345</v>
      </c>
      <c r="L185" s="53" t="s">
        <v>716</v>
      </c>
      <c r="M185" s="53">
        <v>0.01</v>
      </c>
      <c r="N185" s="53">
        <v>0</v>
      </c>
    </row>
    <row r="186" spans="1:14" x14ac:dyDescent="0.3">
      <c r="B186" s="63">
        <v>176</v>
      </c>
      <c r="C186" s="53">
        <v>36</v>
      </c>
      <c r="D186" s="53" t="s">
        <v>2122</v>
      </c>
      <c r="E186" s="53" t="s">
        <v>2123</v>
      </c>
      <c r="F186" s="156">
        <v>0.13424768518518518</v>
      </c>
      <c r="G186" s="53" t="s">
        <v>2141</v>
      </c>
      <c r="H186" s="53">
        <v>83</v>
      </c>
      <c r="I186" s="53" t="s">
        <v>2170</v>
      </c>
      <c r="J186" s="53" t="s">
        <v>67</v>
      </c>
      <c r="K186" s="53" t="s">
        <v>2346</v>
      </c>
      <c r="L186" s="53" t="s">
        <v>716</v>
      </c>
      <c r="M186" s="53">
        <v>0</v>
      </c>
      <c r="N186" s="53">
        <v>0</v>
      </c>
    </row>
    <row r="187" spans="1:14" x14ac:dyDescent="0.3">
      <c r="B187" s="63">
        <v>177</v>
      </c>
      <c r="C187" s="53">
        <v>36</v>
      </c>
      <c r="D187" s="53" t="s">
        <v>2128</v>
      </c>
      <c r="E187" s="53" t="s">
        <v>2126</v>
      </c>
      <c r="F187" s="156">
        <v>6.7141203703703703E-2</v>
      </c>
      <c r="G187" s="53" t="s">
        <v>293</v>
      </c>
      <c r="H187" s="53">
        <v>37</v>
      </c>
      <c r="I187" s="53" t="s">
        <v>396</v>
      </c>
      <c r="J187" s="53" t="s">
        <v>67</v>
      </c>
      <c r="K187" s="53" t="s">
        <v>2347</v>
      </c>
      <c r="L187" s="53" t="s">
        <v>718</v>
      </c>
      <c r="M187" s="53">
        <v>0</v>
      </c>
      <c r="N187" s="53">
        <v>0</v>
      </c>
    </row>
    <row r="188" spans="1:14" x14ac:dyDescent="0.3">
      <c r="B188" s="63">
        <v>178</v>
      </c>
      <c r="C188" s="53">
        <v>36</v>
      </c>
      <c r="D188" s="53" t="s">
        <v>2127</v>
      </c>
      <c r="E188" s="53" t="s">
        <v>2122</v>
      </c>
      <c r="F188" s="156">
        <v>0.12201388888888888</v>
      </c>
      <c r="G188" s="53" t="s">
        <v>354</v>
      </c>
      <c r="H188" s="53">
        <v>62</v>
      </c>
      <c r="I188" s="53" t="s">
        <v>459</v>
      </c>
      <c r="J188" s="53" t="s">
        <v>67</v>
      </c>
      <c r="K188" s="53" t="s">
        <v>2348</v>
      </c>
      <c r="L188" s="53" t="s">
        <v>718</v>
      </c>
      <c r="M188" s="53">
        <v>0</v>
      </c>
      <c r="N188" s="53">
        <v>0</v>
      </c>
    </row>
    <row r="189" spans="1:14" x14ac:dyDescent="0.3">
      <c r="B189" s="63">
        <v>179</v>
      </c>
      <c r="C189" s="53">
        <v>36</v>
      </c>
      <c r="D189" s="53" t="s">
        <v>2123</v>
      </c>
      <c r="E189" s="53" t="s">
        <v>2120</v>
      </c>
      <c r="F189" s="156">
        <v>0.14002314814814815</v>
      </c>
      <c r="G189" s="53" t="s">
        <v>326</v>
      </c>
      <c r="H189" s="53">
        <v>129</v>
      </c>
      <c r="I189" s="53" t="s">
        <v>912</v>
      </c>
      <c r="J189" s="53" t="s">
        <v>3</v>
      </c>
      <c r="K189" s="53" t="s">
        <v>2349</v>
      </c>
      <c r="L189" s="53" t="s">
        <v>720</v>
      </c>
      <c r="M189" s="53" t="s">
        <v>728</v>
      </c>
      <c r="N189" s="53">
        <v>0</v>
      </c>
    </row>
    <row r="190" spans="1:14" x14ac:dyDescent="0.3">
      <c r="B190" s="63">
        <v>180</v>
      </c>
      <c r="C190" s="53">
        <v>36</v>
      </c>
      <c r="D190" s="53" t="s">
        <v>2121</v>
      </c>
      <c r="E190" s="53" t="s">
        <v>2124</v>
      </c>
      <c r="F190" s="156">
        <v>9.0486111111111114E-2</v>
      </c>
      <c r="G190" s="53" t="s">
        <v>1316</v>
      </c>
      <c r="H190" s="53">
        <v>49</v>
      </c>
      <c r="I190" s="53" t="s">
        <v>395</v>
      </c>
      <c r="J190" s="53" t="s">
        <v>67</v>
      </c>
      <c r="K190" s="53" t="s">
        <v>2350</v>
      </c>
      <c r="L190" s="53" t="s">
        <v>716</v>
      </c>
      <c r="M190" s="53">
        <v>0</v>
      </c>
      <c r="N190" s="53">
        <v>0</v>
      </c>
    </row>
    <row r="191" spans="1:14" s="238" customFormat="1" x14ac:dyDescent="0.3">
      <c r="A191" s="241" t="s">
        <v>783</v>
      </c>
      <c r="B191" s="241" t="s">
        <v>783</v>
      </c>
      <c r="C191" s="241" t="s">
        <v>783</v>
      </c>
      <c r="D191" s="241" t="s">
        <v>783</v>
      </c>
      <c r="E191" s="241" t="s">
        <v>783</v>
      </c>
      <c r="F191" s="241" t="s">
        <v>783</v>
      </c>
      <c r="G191" s="241" t="s">
        <v>783</v>
      </c>
      <c r="H191" s="241" t="s">
        <v>783</v>
      </c>
      <c r="I191" s="241" t="s">
        <v>783</v>
      </c>
      <c r="J191" s="241" t="s">
        <v>783</v>
      </c>
      <c r="K191" s="241" t="s">
        <v>783</v>
      </c>
      <c r="L191" s="241" t="s">
        <v>783</v>
      </c>
      <c r="M191" s="241" t="s">
        <v>783</v>
      </c>
      <c r="N191" s="241" t="s">
        <v>783</v>
      </c>
    </row>
  </sheetData>
  <sortState ref="A12:V190">
    <sortCondition ref="B12:B19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E A A B Q S w M E F A A C A A g A S Y G V U P C j b 7 C p A A A A + A A A A B I A H A B D b 2 5 m a W c v U G F j a 2 F n Z S 5 4 b W w g o h g A K K A U A A A A A A A A A A A A A A A A A A A A A A A A A A A A h Y / R C o I w G I V f R X b v N p d W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Q X D U R T N c R g G Q K Y a M m 2 + C B u N M Q X y U 8 K 6 q 1 z X K q 6 M v 1 k B m S K Q 9 w v + B F B L A w Q U A A I A C A B J g Z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Y G V U E U g F B B f A Q A A 2 g 4 A A B M A H A B G b 3 J t d W x h c y 9 T Z W N 0 a W 9 u M S 5 t I K I Y A C i g F A A A A A A A A A A A A A A A A A A A A A A A A A A A A O 2 S T 0 / C M B y G 7 0 v 2 H Z p 6 g a R Z 7 E R R z A 6 m o D F B I x k 3 Z 8 g c B a p d S 9 a O S A j f 3 c 6 B a E K v u 9 A d 9 u d 5 m / 7 6 Z o + i m W Z S g L h + 4 l v f 8 z 2 1 S A s 6 B W M y I L g 7 G Q 1 B B D j V v g f M F c u y y K g h R K 2 C v s z K n A r d u m e c B k Q K b T 5 U C 5 J e 8 r Q G + 1 Q l n 3 n y S B 7 u k m r H n 9 s E d x M u 5 z N O V f I 7 J l A f S g r Y R q 9 9 y l n O N C 0 i 2 I M I E M n L X K g I d x A Y i E x O m Z h H O L w M E R i V U t N Y r z m N D q / B s x T 0 r Y 3 q E 5 9 B s k j F v C q 0 X l J o j j 5 O 3 8 2 i c Z E K N Z N F X m 9 f h a p V 1 0 O b D a w p N u O 1 S Y C m X 3 q L w J 6 H F n 5 h 4 R 0 L v 7 T w K w v v W v i 1 h d 9 Y O D 6 3 B b b G 2 F Y Z 2 z r j / 6 W 3 b d 9 j 4 u g / O W L d M G z E u m H o r H P W H a z D z V i H n X X O u j / W L W V D 3 i 2 l M 8 + Z N z X R T o k X s A p h I / J V k w L n 3 W l 7 t 3 M h L m e s E e m q Q U 6 6 U 5 T u G 1 B L A Q I t A B Q A A g A I A E m B l V D w o 2 + w q Q A A A P g A A A A S A A A A A A A A A A A A A A A A A A A A A A B D b 2 5 m a W c v U G F j a 2 F n Z S 5 4 b W x Q S w E C L Q A U A A I A C A B J g Z V Q D 8 r p q 6 Q A A A D p A A A A E w A A A A A A A A A A A A A A A A D 1 A A A A W 0 N v b n R l b n R f V H l w Z X N d L n h t b F B L A Q I t A B Q A A g A I A E m B l V B F I B Q Q X w E A A N o O A A A T A A A A A A A A A A A A A A A A A O Y B A A B G b 3 J t d W x h c y 9 T Z W N 0 a W 9 u M S 5 t U E s F B g A A A A A D A A M A w g A A A J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F Q A A A A A A A A j 1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U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d U M T U 6 M D E 6 M D E u M T E w M T k 3 N l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M T d f U U w v Q 2 h h b m d l Z C B U e X B l L n t D b 2 x 1 b W 4 x L D B 9 J n F 1 b 3 Q 7 L C Z x d W 9 0 O 1 N l Y 3 R p b 2 4 x L 1 R D R U M x N 1 9 R T C 9 D a G F u Z 2 V k I F R 5 c G U u e 0 N v b H V t b j I s M X 0 m c X V v d D s s J n F 1 b 3 Q 7 U 2 V j d G l v b j E v V E N F Q z E 3 X 1 F M L 0 N o Y W 5 n Z W Q g V H l w Z S 5 7 Q 2 9 s d W 1 u M y w y f S Z x d W 9 0 O y w m c X V v d D t T Z W N 0 a W 9 u M S 9 U Q 0 V D M T d f U U w v Q 2 h h b m d l Z C B U e X B l L n t D b 2 x 1 b W 4 0 L D N 9 J n F 1 b 3 Q 7 L C Z x d W 9 0 O 1 N l Y 3 R p b 2 4 x L 1 R D R U M x N 1 9 R T C 9 D a G F u Z 2 V k I F R 5 c G U u e 0 N v b H V t b j U s N H 0 m c X V v d D s s J n F 1 b 3 Q 7 U 2 V j d G l v b j E v V E N F Q z E 3 X 1 F M L 0 N o Y W 5 n Z W Q g V H l w Z S 5 7 Q 2 9 s d W 1 u N i w 1 f S Z x d W 9 0 O y w m c X V v d D t T Z W N 0 a W 9 u M S 9 U Q 0 V D M T d f U U w v Q 2 h h b m d l Z C B U e X B l L n t D b 2 x 1 b W 4 3 L D Z 9 J n F 1 b 3 Q 7 L C Z x d W 9 0 O 1 N l Y 3 R p b 2 4 x L 1 R D R U M x N 1 9 R T C 9 D a G F u Z 2 V k I F R 5 c G U u e 0 N v b H V t b j g s N 3 0 m c X V v d D s s J n F 1 b 3 Q 7 U 2 V j d G l v b j E v V E N F Q z E 3 X 1 F M L 0 N o Y W 5 n Z W Q g V H l w Z S 5 7 Q 2 9 s d W 1 u O S w 4 f S Z x d W 9 0 O y w m c X V v d D t T Z W N 0 a W 9 u M S 9 U Q 0 V D M T d f U U w v Q 2 h h b m d l Z C B U e X B l L n t D b 2 x 1 b W 4 x M C w 5 f S Z x d W 9 0 O y w m c X V v d D t T Z W N 0 a W 9 u M S 9 U Q 0 V D M T d f U U w v Q 2 h h b m d l Z C B U e X B l L n t D b 2 x 1 b W 4 x M S w x M H 0 m c X V v d D s s J n F 1 b 3 Q 7 U 2 V j d G l v b j E v V E N F Q z E 3 X 1 F M L 0 N o Y W 5 n Z W Q g V H l w Z S 5 7 Q 2 9 s d W 1 u M T I s M T F 9 J n F 1 b 3 Q 7 L C Z x d W 9 0 O 1 N l Y 3 R p b 2 4 x L 1 R D R U M x N 1 9 R T C 9 D a G F u Z 2 V k I F R 5 c G U u e 0 N v b H V t b j E z L D E y f S Z x d W 9 0 O y w m c X V v d D t T Z W N 0 a W 9 u M S 9 U Q 0 V D M T d f U U w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R T C 9 D a G F u Z 2 V k I F R 5 c G U u e 0 N v b H V t b j E s M H 0 m c X V v d D s s J n F 1 b 3 Q 7 U 2 V j d G l v b j E v V E N F Q z E 3 X 1 F M L 0 N o Y W 5 n Z W Q g V H l w Z S 5 7 Q 2 9 s d W 1 u M i w x f S Z x d W 9 0 O y w m c X V v d D t T Z W N 0 a W 9 u M S 9 U Q 0 V D M T d f U U w v Q 2 h h b m d l Z C B U e X B l L n t D b 2 x 1 b W 4 z L D J 9 J n F 1 b 3 Q 7 L C Z x d W 9 0 O 1 N l Y 3 R p b 2 4 x L 1 R D R U M x N 1 9 R T C 9 D a G F u Z 2 V k I F R 5 c G U u e 0 N v b H V t b j Q s M 3 0 m c X V v d D s s J n F 1 b 3 Q 7 U 2 V j d G l v b j E v V E N F Q z E 3 X 1 F M L 0 N o Y W 5 n Z W Q g V H l w Z S 5 7 Q 2 9 s d W 1 u N S w 0 f S Z x d W 9 0 O y w m c X V v d D t T Z W N 0 a W 9 u M S 9 U Q 0 V D M T d f U U w v Q 2 h h b m d l Z C B U e X B l L n t D b 2 x 1 b W 4 2 L D V 9 J n F 1 b 3 Q 7 L C Z x d W 9 0 O 1 N l Y 3 R p b 2 4 x L 1 R D R U M x N 1 9 R T C 9 D a G F u Z 2 V k I F R 5 c G U u e 0 N v b H V t b j c s N n 0 m c X V v d D s s J n F 1 b 3 Q 7 U 2 V j d G l v b j E v V E N F Q z E 3 X 1 F M L 0 N o Y W 5 n Z W Q g V H l w Z S 5 7 Q 2 9 s d W 1 u O C w 3 f S Z x d W 9 0 O y w m c X V v d D t T Z W N 0 a W 9 u M S 9 U Q 0 V D M T d f U U w v Q 2 h h b m d l Z C B U e X B l L n t D b 2 x 1 b W 4 5 L D h 9 J n F 1 b 3 Q 7 L C Z x d W 9 0 O 1 N l Y 3 R p b 2 4 x L 1 R D R U M x N 1 9 R T C 9 D a G F u Z 2 V k I F R 5 c G U u e 0 N v b H V t b j E w L D l 9 J n F 1 b 3 Q 7 L C Z x d W 9 0 O 1 N l Y 3 R p b 2 4 x L 1 R D R U M x N 1 9 R T C 9 D a G F u Z 2 V k I F R 5 c G U u e 0 N v b H V t b j E x L D E w f S Z x d W 9 0 O y w m c X V v d D t T Z W N 0 a W 9 u M S 9 U Q 0 V D M T d f U U w v Q 2 h h b m d l Z C B U e X B l L n t D b 2 x 1 b W 4 x M i w x M X 0 m c X V v d D s s J n F 1 b 3 Q 7 U 2 V j d G l v b j E v V E N F Q z E 3 X 1 F M L 0 N o Y W 5 n Z W Q g V H l w Z S 5 7 Q 2 9 s d W 1 u M T M s M T J 9 J n F 1 b 3 Q 7 L C Z x d W 9 0 O 1 N l Y 3 R p b 2 4 x L 1 R D R U M x N 1 9 R T C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1 F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R T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N 1 Q x N T o y N j o y M S 4 w N T Y w N T g 2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M M i 9 D a G F u Z 2 V k I F R 5 c G U u e 0 N v b H V t b j E s M H 0 m c X V v d D s s J n F 1 b 3 Q 7 U 2 V j d G l v b j E v V E N F Q z E 3 X 0 w y L 0 N o Y W 5 n Z W Q g V H l w Z S 5 7 Q 2 9 s d W 1 u M i w x f S Z x d W 9 0 O y w m c X V v d D t T Z W N 0 a W 9 u M S 9 U Q 0 V D M T d f T D I v Q 2 h h b m d l Z C B U e X B l L n t D b 2 x 1 b W 4 z L D J 9 J n F 1 b 3 Q 7 L C Z x d W 9 0 O 1 N l Y 3 R p b 2 4 x L 1 R D R U M x N 1 9 M M i 9 D a G F u Z 2 V k I F R 5 c G U u e 0 N v b H V t b j Q s M 3 0 m c X V v d D s s J n F 1 b 3 Q 7 U 2 V j d G l v b j E v V E N F Q z E 3 X 0 w y L 0 N o Y W 5 n Z W Q g V H l w Z S 5 7 Q 2 9 s d W 1 u N S w 0 f S Z x d W 9 0 O y w m c X V v d D t T Z W N 0 a W 9 u M S 9 U Q 0 V D M T d f T D I v Q 2 h h b m d l Z C B U e X B l L n t D b 2 x 1 b W 4 2 L D V 9 J n F 1 b 3 Q 7 L C Z x d W 9 0 O 1 N l Y 3 R p b 2 4 x L 1 R D R U M x N 1 9 M M i 9 D a G F u Z 2 V k I F R 5 c G U u e 0 N v b H V t b j c s N n 0 m c X V v d D s s J n F 1 b 3 Q 7 U 2 V j d G l v b j E v V E N F Q z E 3 X 0 w y L 0 N o Y W 5 n Z W Q g V H l w Z S 5 7 Q 2 9 s d W 1 u O C w 3 f S Z x d W 9 0 O y w m c X V v d D t T Z W N 0 a W 9 u M S 9 U Q 0 V D M T d f T D I v Q 2 h h b m d l Z C B U e X B l L n t D b 2 x 1 b W 4 5 L D h 9 J n F 1 b 3 Q 7 L C Z x d W 9 0 O 1 N l Y 3 R p b 2 4 x L 1 R D R U M x N 1 9 M M i 9 D a G F u Z 2 V k I F R 5 c G U u e 0 N v b H V t b j E w L D l 9 J n F 1 b 3 Q 7 L C Z x d W 9 0 O 1 N l Y 3 R p b 2 4 x L 1 R D R U M x N 1 9 M M i 9 D a G F u Z 2 V k I F R 5 c G U u e 0 N v b H V t b j E x L D E w f S Z x d W 9 0 O y w m c X V v d D t T Z W N 0 a W 9 u M S 9 U Q 0 V D M T d f T D I v Q 2 h h b m d l Z C B U e X B l L n t D b 2 x 1 b W 4 x M i w x M X 0 m c X V v d D s s J n F 1 b 3 Q 7 U 2 V j d G l v b j E v V E N F Q z E 3 X 0 w y L 0 N o Y W 5 n Z W Q g V H l w Z S 5 7 Q 2 9 s d W 1 u M T M s M T J 9 J n F 1 b 3 Q 7 L C Z x d W 9 0 O 1 N l Y 3 R p b 2 4 x L 1 R D R U M x N 1 9 M M i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0 w y L 0 N o Y W 5 n Z W Q g V H l w Z S 5 7 Q 2 9 s d W 1 u M S w w f S Z x d W 9 0 O y w m c X V v d D t T Z W N 0 a W 9 u M S 9 U Q 0 V D M T d f T D I v Q 2 h h b m d l Z C B U e X B l L n t D b 2 x 1 b W 4 y L D F 9 J n F 1 b 3 Q 7 L C Z x d W 9 0 O 1 N l Y 3 R p b 2 4 x L 1 R D R U M x N 1 9 M M i 9 D a G F u Z 2 V k I F R 5 c G U u e 0 N v b H V t b j M s M n 0 m c X V v d D s s J n F 1 b 3 Q 7 U 2 V j d G l v b j E v V E N F Q z E 3 X 0 w y L 0 N o Y W 5 n Z W Q g V H l w Z S 5 7 Q 2 9 s d W 1 u N C w z f S Z x d W 9 0 O y w m c X V v d D t T Z W N 0 a W 9 u M S 9 U Q 0 V D M T d f T D I v Q 2 h h b m d l Z C B U e X B l L n t D b 2 x 1 b W 4 1 L D R 9 J n F 1 b 3 Q 7 L C Z x d W 9 0 O 1 N l Y 3 R p b 2 4 x L 1 R D R U M x N 1 9 M M i 9 D a G F u Z 2 V k I F R 5 c G U u e 0 N v b H V t b j Y s N X 0 m c X V v d D s s J n F 1 b 3 Q 7 U 2 V j d G l v b j E v V E N F Q z E 3 X 0 w y L 0 N o Y W 5 n Z W Q g V H l w Z S 5 7 Q 2 9 s d W 1 u N y w 2 f S Z x d W 9 0 O y w m c X V v d D t T Z W N 0 a W 9 u M S 9 U Q 0 V D M T d f T D I v Q 2 h h b m d l Z C B U e X B l L n t D b 2 x 1 b W 4 4 L D d 9 J n F 1 b 3 Q 7 L C Z x d W 9 0 O 1 N l Y 3 R p b 2 4 x L 1 R D R U M x N 1 9 M M i 9 D a G F u Z 2 V k I F R 5 c G U u e 0 N v b H V t b j k s O H 0 m c X V v d D s s J n F 1 b 3 Q 7 U 2 V j d G l v b j E v V E N F Q z E 3 X 0 w y L 0 N o Y W 5 n Z W Q g V H l w Z S 5 7 Q 2 9 s d W 1 u M T A s O X 0 m c X V v d D s s J n F 1 b 3 Q 7 U 2 V j d G l v b j E v V E N F Q z E 3 X 0 w y L 0 N o Y W 5 n Z W Q g V H l w Z S 5 7 Q 2 9 s d W 1 u M T E s M T B 9 J n F 1 b 3 Q 7 L C Z x d W 9 0 O 1 N l Y 3 R p b 2 4 x L 1 R D R U M x N 1 9 M M i 9 D a G F u Z 2 V k I F R 5 c G U u e 0 N v b H V t b j E y L D E x f S Z x d W 9 0 O y w m c X V v d D t T Z W N 0 a W 9 u M S 9 U Q 0 V D M T d f T D I v Q 2 h h b m d l Z C B U e X B l L n t D b 2 x 1 b W 4 x M y w x M n 0 m c X V v d D s s J n F 1 b 3 Q 7 U 2 V j d G l v b j E v V E N F Q z E 3 X 0 w y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M T d f T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x V D A 5 O j E 5 O j E 4 L j E 1 N j M y N z h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0 w x L 0 N o Y W 5 n Z W Q g V H l w Z S 5 7 Q 2 9 s d W 1 u M S w w f S Z x d W 9 0 O y w m c X V v d D t T Z W N 0 a W 9 u M S 9 U Q 0 V D M T d f T D E v Q 2 h h b m d l Z C B U e X B l L n t D b 2 x 1 b W 4 y L D F 9 J n F 1 b 3 Q 7 L C Z x d W 9 0 O 1 N l Y 3 R p b 2 4 x L 1 R D R U M x N 1 9 M M S 9 D a G F u Z 2 V k I F R 5 c G U u e 0 N v b H V t b j M s M n 0 m c X V v d D s s J n F 1 b 3 Q 7 U 2 V j d G l v b j E v V E N F Q z E 3 X 0 w x L 0 N o Y W 5 n Z W Q g V H l w Z S 5 7 Q 2 9 s d W 1 u N C w z f S Z x d W 9 0 O y w m c X V v d D t T Z W N 0 a W 9 u M S 9 U Q 0 V D M T d f T D E v Q 2 h h b m d l Z C B U e X B l L n t D b 2 x 1 b W 4 1 L D R 9 J n F 1 b 3 Q 7 L C Z x d W 9 0 O 1 N l Y 3 R p b 2 4 x L 1 R D R U M x N 1 9 M M S 9 D a G F u Z 2 V k I F R 5 c G U u e 0 N v b H V t b j Y s N X 0 m c X V v d D s s J n F 1 b 3 Q 7 U 2 V j d G l v b j E v V E N F Q z E 3 X 0 w x L 0 N o Y W 5 n Z W Q g V H l w Z S 5 7 Q 2 9 s d W 1 u N y w 2 f S Z x d W 9 0 O y w m c X V v d D t T Z W N 0 a W 9 u M S 9 U Q 0 V D M T d f T D E v Q 2 h h b m d l Z C B U e X B l L n t D b 2 x 1 b W 4 4 L D d 9 J n F 1 b 3 Q 7 L C Z x d W 9 0 O 1 N l Y 3 R p b 2 4 x L 1 R D R U M x N 1 9 M M S 9 D a G F u Z 2 V k I F R 5 c G U u e 0 N v b H V t b j k s O H 0 m c X V v d D s s J n F 1 b 3 Q 7 U 2 V j d G l v b j E v V E N F Q z E 3 X 0 w x L 0 N o Y W 5 n Z W Q g V H l w Z S 5 7 Q 2 9 s d W 1 u M T A s O X 0 m c X V v d D s s J n F 1 b 3 Q 7 U 2 V j d G l v b j E v V E N F Q z E 3 X 0 w x L 0 N o Y W 5 n Z W Q g V H l w Z S 5 7 Q 2 9 s d W 1 u M T E s M T B 9 J n F 1 b 3 Q 7 L C Z x d W 9 0 O 1 N l Y 3 R p b 2 4 x L 1 R D R U M x N 1 9 M M S 9 D a G F u Z 2 V k I F R 5 c G U u e 0 N v b H V t b j E y L D E x f S Z x d W 9 0 O y w m c X V v d D t T Z W N 0 a W 9 u M S 9 U Q 0 V D M T d f T D E v Q 2 h h b m d l Z C B U e X B l L n t D b 2 x 1 b W 4 x M y w x M n 0 m c X V v d D s s J n F 1 b 3 Q 7 U 2 V j d G l v b j E v V E N F Q z E 3 X 0 w x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M T d f T D E v Q 2 h h b m d l Z C B U e X B l L n t D b 2 x 1 b W 4 x L D B 9 J n F 1 b 3 Q 7 L C Z x d W 9 0 O 1 N l Y 3 R p b 2 4 x L 1 R D R U M x N 1 9 M M S 9 D a G F u Z 2 V k I F R 5 c G U u e 0 N v b H V t b j I s M X 0 m c X V v d D s s J n F 1 b 3 Q 7 U 2 V j d G l v b j E v V E N F Q z E 3 X 0 w x L 0 N o Y W 5 n Z W Q g V H l w Z S 5 7 Q 2 9 s d W 1 u M y w y f S Z x d W 9 0 O y w m c X V v d D t T Z W N 0 a W 9 u M S 9 U Q 0 V D M T d f T D E v Q 2 h h b m d l Z C B U e X B l L n t D b 2 x 1 b W 4 0 L D N 9 J n F 1 b 3 Q 7 L C Z x d W 9 0 O 1 N l Y 3 R p b 2 4 x L 1 R D R U M x N 1 9 M M S 9 D a G F u Z 2 V k I F R 5 c G U u e 0 N v b H V t b j U s N H 0 m c X V v d D s s J n F 1 b 3 Q 7 U 2 V j d G l v b j E v V E N F Q z E 3 X 0 w x L 0 N o Y W 5 n Z W Q g V H l w Z S 5 7 Q 2 9 s d W 1 u N i w 1 f S Z x d W 9 0 O y w m c X V v d D t T Z W N 0 a W 9 u M S 9 U Q 0 V D M T d f T D E v Q 2 h h b m d l Z C B U e X B l L n t D b 2 x 1 b W 4 3 L D Z 9 J n F 1 b 3 Q 7 L C Z x d W 9 0 O 1 N l Y 3 R p b 2 4 x L 1 R D R U M x N 1 9 M M S 9 D a G F u Z 2 V k I F R 5 c G U u e 0 N v b H V t b j g s N 3 0 m c X V v d D s s J n F 1 b 3 Q 7 U 2 V j d G l v b j E v V E N F Q z E 3 X 0 w x L 0 N o Y W 5 n Z W Q g V H l w Z S 5 7 Q 2 9 s d W 1 u O S w 4 f S Z x d W 9 0 O y w m c X V v d D t T Z W N 0 a W 9 u M S 9 U Q 0 V D M T d f T D E v Q 2 h h b m d l Z C B U e X B l L n t D b 2 x 1 b W 4 x M C w 5 f S Z x d W 9 0 O y w m c X V v d D t T Z W N 0 a W 9 u M S 9 U Q 0 V D M T d f T D E v Q 2 h h b m d l Z C B U e X B l L n t D b 2 x 1 b W 4 x M S w x M H 0 m c X V v d D s s J n F 1 b 3 Q 7 U 2 V j d G l v b j E v V E N F Q z E 3 X 0 w x L 0 N o Y W 5 n Z W Q g V H l w Z S 5 7 Q 2 9 s d W 1 u M T I s M T F 9 J n F 1 b 3 Q 7 L C Z x d W 9 0 O 1 N l Y 3 R p b 2 4 x L 1 R D R U M x N 1 9 M M S 9 D a G F u Z 2 V k I F R 5 c G U u e 0 N v b H V t b j E z L D E y f S Z x d W 9 0 O y w m c X V v d D t T Z W N 0 a W 9 u M S 9 U Q 0 V D M T d f T D E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M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T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T D F w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D R U M x N 1 9 M M X B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E z V D A 3 O j Q 0 O j U 0 L j M 5 M D A z N j B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0 w x c G 8 v Q 2 h h b m d l Z C B U e X B l L n t D b 2 x 1 b W 4 x L D B 9 J n F 1 b 3 Q 7 L C Z x d W 9 0 O 1 N l Y 3 R p b 2 4 x L 1 R D R U M x N 1 9 M M X B v L 0 N o Y W 5 n Z W Q g V H l w Z S 5 7 Q 2 9 s d W 1 u M i w x f S Z x d W 9 0 O y w m c X V v d D t T Z W N 0 a W 9 u M S 9 U Q 0 V D M T d f T D F w b y 9 D a G F u Z 2 V k I F R 5 c G U u e 0 N v b H V t b j M s M n 0 m c X V v d D s s J n F 1 b 3 Q 7 U 2 V j d G l v b j E v V E N F Q z E 3 X 0 w x c G 8 v Q 2 h h b m d l Z C B U e X B l L n t D b 2 x 1 b W 4 0 L D N 9 J n F 1 b 3 Q 7 L C Z x d W 9 0 O 1 N l Y 3 R p b 2 4 x L 1 R D R U M x N 1 9 M M X B v L 0 N o Y W 5 n Z W Q g V H l w Z S 5 7 Q 2 9 s d W 1 u N S w 0 f S Z x d W 9 0 O y w m c X V v d D t T Z W N 0 a W 9 u M S 9 U Q 0 V D M T d f T D F w b y 9 D a G F u Z 2 V k I F R 5 c G U u e 0 N v b H V t b j Y s N X 0 m c X V v d D s s J n F 1 b 3 Q 7 U 2 V j d G l v b j E v V E N F Q z E 3 X 0 w x c G 8 v Q 2 h h b m d l Z C B U e X B l L n t D b 2 x 1 b W 4 3 L D Z 9 J n F 1 b 3 Q 7 L C Z x d W 9 0 O 1 N l Y 3 R p b 2 4 x L 1 R D R U M x N 1 9 M M X B v L 0 N o Y W 5 n Z W Q g V H l w Z S 5 7 Q 2 9 s d W 1 u O C w 3 f S Z x d W 9 0 O y w m c X V v d D t T Z W N 0 a W 9 u M S 9 U Q 0 V D M T d f T D F w b y 9 D a G F u Z 2 V k I F R 5 c G U u e 0 N v b H V t b j k s O H 0 m c X V v d D s s J n F 1 b 3 Q 7 U 2 V j d G l v b j E v V E N F Q z E 3 X 0 w x c G 8 v Q 2 h h b m d l Z C B U e X B l L n t D b 2 x 1 b W 4 x M C w 5 f S Z x d W 9 0 O y w m c X V v d D t T Z W N 0 a W 9 u M S 9 U Q 0 V D M T d f T D F w b y 9 D a G F u Z 2 V k I F R 5 c G U u e 0 N v b H V t b j E x L D E w f S Z x d W 9 0 O y w m c X V v d D t T Z W N 0 a W 9 u M S 9 U Q 0 V D M T d f T D F w b y 9 D a G F u Z 2 V k I F R 5 c G U u e 0 N v b H V t b j E y L D E x f S Z x d W 9 0 O y w m c X V v d D t T Z W N 0 a W 9 u M S 9 U Q 0 V D M T d f T D F w b y 9 D a G F u Z 2 V k I F R 5 c G U u e 0 N v b H V t b j E z L D E y f S Z x d W 9 0 O y w m c X V v d D t T Z W N 0 a W 9 u M S 9 U Q 0 V D M T d f T D F w b y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0 w x c G 8 v Q 2 h h b m d l Z C B U e X B l L n t D b 2 x 1 b W 4 x L D B 9 J n F 1 b 3 Q 7 L C Z x d W 9 0 O 1 N l Y 3 R p b 2 4 x L 1 R D R U M x N 1 9 M M X B v L 0 N o Y W 5 n Z W Q g V H l w Z S 5 7 Q 2 9 s d W 1 u M i w x f S Z x d W 9 0 O y w m c X V v d D t T Z W N 0 a W 9 u M S 9 U Q 0 V D M T d f T D F w b y 9 D a G F u Z 2 V k I F R 5 c G U u e 0 N v b H V t b j M s M n 0 m c X V v d D s s J n F 1 b 3 Q 7 U 2 V j d G l v b j E v V E N F Q z E 3 X 0 w x c G 8 v Q 2 h h b m d l Z C B U e X B l L n t D b 2 x 1 b W 4 0 L D N 9 J n F 1 b 3 Q 7 L C Z x d W 9 0 O 1 N l Y 3 R p b 2 4 x L 1 R D R U M x N 1 9 M M X B v L 0 N o Y W 5 n Z W Q g V H l w Z S 5 7 Q 2 9 s d W 1 u N S w 0 f S Z x d W 9 0 O y w m c X V v d D t T Z W N 0 a W 9 u M S 9 U Q 0 V D M T d f T D F w b y 9 D a G F u Z 2 V k I F R 5 c G U u e 0 N v b H V t b j Y s N X 0 m c X V v d D s s J n F 1 b 3 Q 7 U 2 V j d G l v b j E v V E N F Q z E 3 X 0 w x c G 8 v Q 2 h h b m d l Z C B U e X B l L n t D b 2 x 1 b W 4 3 L D Z 9 J n F 1 b 3 Q 7 L C Z x d W 9 0 O 1 N l Y 3 R p b 2 4 x L 1 R D R U M x N 1 9 M M X B v L 0 N o Y W 5 n Z W Q g V H l w Z S 5 7 Q 2 9 s d W 1 u O C w 3 f S Z x d W 9 0 O y w m c X V v d D t T Z W N 0 a W 9 u M S 9 U Q 0 V D M T d f T D F w b y 9 D a G F u Z 2 V k I F R 5 c G U u e 0 N v b H V t b j k s O H 0 m c X V v d D s s J n F 1 b 3 Q 7 U 2 V j d G l v b j E v V E N F Q z E 3 X 0 w x c G 8 v Q 2 h h b m d l Z C B U e X B l L n t D b 2 x 1 b W 4 x M C w 5 f S Z x d W 9 0 O y w m c X V v d D t T Z W N 0 a W 9 u M S 9 U Q 0 V D M T d f T D F w b y 9 D a G F u Z 2 V k I F R 5 c G U u e 0 N v b H V t b j E x L D E w f S Z x d W 9 0 O y w m c X V v d D t T Z W N 0 a W 9 u M S 9 U Q 0 V D M T d f T D F w b y 9 D a G F u Z 2 V k I F R 5 c G U u e 0 N v b H V t b j E y L D E x f S Z x d W 9 0 O y w m c X V v d D t T Z W N 0 a W 9 u M S 9 U Q 0 V D M T d f T D F w b y 9 D a G F u Z 2 V k I F R 5 c G U u e 0 N v b H V t b j E z L D E y f S Z x d W 9 0 O y w m c X V v d D t T Z W N 0 a W 9 u M S 9 U Q 0 V D M T d f T D F w b y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0 w x c G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c G 8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C U y M H Y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E 3 V D A 4 O j E 0 O j I 1 L j I 2 N D E 3 N T R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1 A g d j I v Q 2 h h b m d l Z C B U e X B l L n t D b 2 x 1 b W 4 x L D B 9 J n F 1 b 3 Q 7 L C Z x d W 9 0 O 1 N l Y 3 R p b 2 4 x L 1 R D R U M x N 1 9 Q I H Y y L 0 N o Y W 5 n Z W Q g V H l w Z S 5 7 Q 2 9 s d W 1 u M i w x f S Z x d W 9 0 O y w m c X V v d D t T Z W N 0 a W 9 u M S 9 U Q 0 V D M T d f U C B 2 M i 9 D a G F u Z 2 V k I F R 5 c G U u e 0 N v b H V t b j M s M n 0 m c X V v d D s s J n F 1 b 3 Q 7 U 2 V j d G l v b j E v V E N F Q z E 3 X 1 A g d j I v Q 2 h h b m d l Z C B U e X B l L n t D b 2 x 1 b W 4 0 L D N 9 J n F 1 b 3 Q 7 L C Z x d W 9 0 O 1 N l Y 3 R p b 2 4 x L 1 R D R U M x N 1 9 Q I H Y y L 0 N o Y W 5 n Z W Q g V H l w Z S 5 7 Q 2 9 s d W 1 u N S w 0 f S Z x d W 9 0 O y w m c X V v d D t T Z W N 0 a W 9 u M S 9 U Q 0 V D M T d f U C B 2 M i 9 D a G F u Z 2 V k I F R 5 c G U u e 0 N v b H V t b j Y s N X 0 m c X V v d D s s J n F 1 b 3 Q 7 U 2 V j d G l v b j E v V E N F Q z E 3 X 1 A g d j I v Q 2 h h b m d l Z C B U e X B l L n t D b 2 x 1 b W 4 3 L D Z 9 J n F 1 b 3 Q 7 L C Z x d W 9 0 O 1 N l Y 3 R p b 2 4 x L 1 R D R U M x N 1 9 Q I H Y y L 0 N o Y W 5 n Z W Q g V H l w Z S 5 7 Q 2 9 s d W 1 u O C w 3 f S Z x d W 9 0 O y w m c X V v d D t T Z W N 0 a W 9 u M S 9 U Q 0 V D M T d f U C B 2 M i 9 D a G F u Z 2 V k I F R 5 c G U u e 0 N v b H V t b j k s O H 0 m c X V v d D s s J n F 1 b 3 Q 7 U 2 V j d G l v b j E v V E N F Q z E 3 X 1 A g d j I v Q 2 h h b m d l Z C B U e X B l L n t D b 2 x 1 b W 4 x M C w 5 f S Z x d W 9 0 O y w m c X V v d D t T Z W N 0 a W 9 u M S 9 U Q 0 V D M T d f U C B 2 M i 9 D a G F u Z 2 V k I F R 5 c G U u e 0 N v b H V t b j E x L D E w f S Z x d W 9 0 O y w m c X V v d D t T Z W N 0 a W 9 u M S 9 U Q 0 V D M T d f U C B 2 M i 9 D a G F u Z 2 V k I F R 5 c G U u e 0 N v b H V t b j E y L D E x f S Z x d W 9 0 O y w m c X V v d D t T Z W N 0 a W 9 u M S 9 U Q 0 V D M T d f U C B 2 M i 9 D a G F u Z 2 V k I F R 5 c G U u e 0 N v b H V t b j E z L D E y f S Z x d W 9 0 O y w m c X V v d D t T Z W N 0 a W 9 u M S 9 U Q 0 V D M T d f U C B 2 M i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1 A g d j I v Q 2 h h b m d l Z C B U e X B l L n t D b 2 x 1 b W 4 x L D B 9 J n F 1 b 3 Q 7 L C Z x d W 9 0 O 1 N l Y 3 R p b 2 4 x L 1 R D R U M x N 1 9 Q I H Y y L 0 N o Y W 5 n Z W Q g V H l w Z S 5 7 Q 2 9 s d W 1 u M i w x f S Z x d W 9 0 O y w m c X V v d D t T Z W N 0 a W 9 u M S 9 U Q 0 V D M T d f U C B 2 M i 9 D a G F u Z 2 V k I F R 5 c G U u e 0 N v b H V t b j M s M n 0 m c X V v d D s s J n F 1 b 3 Q 7 U 2 V j d G l v b j E v V E N F Q z E 3 X 1 A g d j I v Q 2 h h b m d l Z C B U e X B l L n t D b 2 x 1 b W 4 0 L D N 9 J n F 1 b 3 Q 7 L C Z x d W 9 0 O 1 N l Y 3 R p b 2 4 x L 1 R D R U M x N 1 9 Q I H Y y L 0 N o Y W 5 n Z W Q g V H l w Z S 5 7 Q 2 9 s d W 1 u N S w 0 f S Z x d W 9 0 O y w m c X V v d D t T Z W N 0 a W 9 u M S 9 U Q 0 V D M T d f U C B 2 M i 9 D a G F u Z 2 V k I F R 5 c G U u e 0 N v b H V t b j Y s N X 0 m c X V v d D s s J n F 1 b 3 Q 7 U 2 V j d G l v b j E v V E N F Q z E 3 X 1 A g d j I v Q 2 h h b m d l Z C B U e X B l L n t D b 2 x 1 b W 4 3 L D Z 9 J n F 1 b 3 Q 7 L C Z x d W 9 0 O 1 N l Y 3 R p b 2 4 x L 1 R D R U M x N 1 9 Q I H Y y L 0 N o Y W 5 n Z W Q g V H l w Z S 5 7 Q 2 9 s d W 1 u O C w 3 f S Z x d W 9 0 O y w m c X V v d D t T Z W N 0 a W 9 u M S 9 U Q 0 V D M T d f U C B 2 M i 9 D a G F u Z 2 V k I F R 5 c G U u e 0 N v b H V t b j k s O H 0 m c X V v d D s s J n F 1 b 3 Q 7 U 2 V j d G l v b j E v V E N F Q z E 3 X 1 A g d j I v Q 2 h h b m d l Z C B U e X B l L n t D b 2 x 1 b W 4 x M C w 5 f S Z x d W 9 0 O y w m c X V v d D t T Z W N 0 a W 9 u M S 9 U Q 0 V D M T d f U C B 2 M i 9 D a G F u Z 2 V k I F R 5 c G U u e 0 N v b H V t b j E x L D E w f S Z x d W 9 0 O y w m c X V v d D t T Z W N 0 a W 9 u M S 9 U Q 0 V D M T d f U C B 2 M i 9 D a G F u Z 2 V k I F R 5 c G U u e 0 N v b H V t b j E y L D E x f S Z x d W 9 0 O y w m c X V v d D t T Z W N 0 a W 9 u M S 9 U Q 0 V D M T d f U C B 2 M i 9 D a G F u Z 2 V k I F R 5 c G U u e 0 N v b H V t b j E z L D E y f S Z x d W 9 0 O y w m c X V v d D t T Z W N 0 a W 9 u M S 9 U Q 0 V D M T d f U C B 2 M i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1 A l M j B 2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C U y M H Y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N 1 Z m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Q t M j F U M T M 6 M j A 6 N T Q u M z A 4 M z Q 3 N l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M T d f U 3 V m a S 9 D a G F u Z 2 V k I F R 5 c G U u e 0 N v b H V t b j E s M H 0 m c X V v d D s s J n F 1 b 3 Q 7 U 2 V j d G l v b j E v V E N F Q z E 3 X 1 N 1 Z m k v Q 2 h h b m d l Z C B U e X B l L n t D b 2 x 1 b W 4 y L D F 9 J n F 1 b 3 Q 7 L C Z x d W 9 0 O 1 N l Y 3 R p b 2 4 x L 1 R D R U M x N 1 9 T d W Z p L 0 N o Y W 5 n Z W Q g V H l w Z S 5 7 Q 2 9 s d W 1 u M y w y f S Z x d W 9 0 O y w m c X V v d D t T Z W N 0 a W 9 u M S 9 U Q 0 V D M T d f U 3 V m a S 9 D a G F u Z 2 V k I F R 5 c G U u e 0 N v b H V t b j Q s M 3 0 m c X V v d D s s J n F 1 b 3 Q 7 U 2 V j d G l v b j E v V E N F Q z E 3 X 1 N 1 Z m k v Q 2 h h b m d l Z C B U e X B l L n t D b 2 x 1 b W 4 1 L D R 9 J n F 1 b 3 Q 7 L C Z x d W 9 0 O 1 N l Y 3 R p b 2 4 x L 1 R D R U M x N 1 9 T d W Z p L 0 N o Y W 5 n Z W Q g V H l w Z S 5 7 Q 2 9 s d W 1 u N i w 1 f S Z x d W 9 0 O y w m c X V v d D t T Z W N 0 a W 9 u M S 9 U Q 0 V D M T d f U 3 V m a S 9 D a G F u Z 2 V k I F R 5 c G U u e 0 N v b H V t b j c s N n 0 m c X V v d D s s J n F 1 b 3 Q 7 U 2 V j d G l v b j E v V E N F Q z E 3 X 1 N 1 Z m k v Q 2 h h b m d l Z C B U e X B l L n t D b 2 x 1 b W 4 4 L D d 9 J n F 1 b 3 Q 7 L C Z x d W 9 0 O 1 N l Y 3 R p b 2 4 x L 1 R D R U M x N 1 9 T d W Z p L 0 N o Y W 5 n Z W Q g V H l w Z S 5 7 Q 2 9 s d W 1 u O S w 4 f S Z x d W 9 0 O y w m c X V v d D t T Z W N 0 a W 9 u M S 9 U Q 0 V D M T d f U 3 V m a S 9 D a G F u Z 2 V k I F R 5 c G U u e 0 N v b H V t b j E w L D l 9 J n F 1 b 3 Q 7 L C Z x d W 9 0 O 1 N l Y 3 R p b 2 4 x L 1 R D R U M x N 1 9 T d W Z p L 0 N o Y W 5 n Z W Q g V H l w Z S 5 7 Q 2 9 s d W 1 u M T E s M T B 9 J n F 1 b 3 Q 7 L C Z x d W 9 0 O 1 N l Y 3 R p b 2 4 x L 1 R D R U M x N 1 9 T d W Z p L 0 N o Y W 5 n Z W Q g V H l w Z S 5 7 Q 2 9 s d W 1 u M T I s M T F 9 J n F 1 b 3 Q 7 L C Z x d W 9 0 O 1 N l Y 3 R p b 2 4 x L 1 R D R U M x N 1 9 T d W Z p L 0 N o Y W 5 n Z W Q g V H l w Z S 5 7 Q 2 9 s d W 1 u M T M s M T J 9 J n F 1 b 3 Q 7 L C Z x d W 9 0 O 1 N l Y 3 R p b 2 4 x L 1 R D R U M x N 1 9 T d W Z p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M T d f U 3 V m a S 9 D a G F u Z 2 V k I F R 5 c G U u e 0 N v b H V t b j E s M H 0 m c X V v d D s s J n F 1 b 3 Q 7 U 2 V j d G l v b j E v V E N F Q z E 3 X 1 N 1 Z m k v Q 2 h h b m d l Z C B U e X B l L n t D b 2 x 1 b W 4 y L D F 9 J n F 1 b 3 Q 7 L C Z x d W 9 0 O 1 N l Y 3 R p b 2 4 x L 1 R D R U M x N 1 9 T d W Z p L 0 N o Y W 5 n Z W Q g V H l w Z S 5 7 Q 2 9 s d W 1 u M y w y f S Z x d W 9 0 O y w m c X V v d D t T Z W N 0 a W 9 u M S 9 U Q 0 V D M T d f U 3 V m a S 9 D a G F u Z 2 V k I F R 5 c G U u e 0 N v b H V t b j Q s M 3 0 m c X V v d D s s J n F 1 b 3 Q 7 U 2 V j d G l v b j E v V E N F Q z E 3 X 1 N 1 Z m k v Q 2 h h b m d l Z C B U e X B l L n t D b 2 x 1 b W 4 1 L D R 9 J n F 1 b 3 Q 7 L C Z x d W 9 0 O 1 N l Y 3 R p b 2 4 x L 1 R D R U M x N 1 9 T d W Z p L 0 N o Y W 5 n Z W Q g V H l w Z S 5 7 Q 2 9 s d W 1 u N i w 1 f S Z x d W 9 0 O y w m c X V v d D t T Z W N 0 a W 9 u M S 9 U Q 0 V D M T d f U 3 V m a S 9 D a G F u Z 2 V k I F R 5 c G U u e 0 N v b H V t b j c s N n 0 m c X V v d D s s J n F 1 b 3 Q 7 U 2 V j d G l v b j E v V E N F Q z E 3 X 1 N 1 Z m k v Q 2 h h b m d l Z C B U e X B l L n t D b 2 x 1 b W 4 4 L D d 9 J n F 1 b 3 Q 7 L C Z x d W 9 0 O 1 N l Y 3 R p b 2 4 x L 1 R D R U M x N 1 9 T d W Z p L 0 N o Y W 5 n Z W Q g V H l w Z S 5 7 Q 2 9 s d W 1 u O S w 4 f S Z x d W 9 0 O y w m c X V v d D t T Z W N 0 a W 9 u M S 9 U Q 0 V D M T d f U 3 V m a S 9 D a G F u Z 2 V k I F R 5 c G U u e 0 N v b H V t b j E w L D l 9 J n F 1 b 3 Q 7 L C Z x d W 9 0 O 1 N l Y 3 R p b 2 4 x L 1 R D R U M x N 1 9 T d W Z p L 0 N o Y W 5 n Z W Q g V H l w Z S 5 7 Q 2 9 s d W 1 u M T E s M T B 9 J n F 1 b 3 Q 7 L C Z x d W 9 0 O 1 N l Y 3 R p b 2 4 x L 1 R D R U M x N 1 9 T d W Z p L 0 N o Y W 5 n Z W Q g V H l w Z S 5 7 Q 2 9 s d W 1 u M T I s M T F 9 J n F 1 b 3 Q 7 L C Z x d W 9 0 O 1 N l Y 3 R p b 2 4 x L 1 R D R U M x N 1 9 T d W Z p L 0 N o Y W 5 n Z W Q g V H l w Z S 5 7 Q 2 9 s d W 1 u M T M s M T J 9 J n F 1 b 3 Q 7 L C Z x d W 9 0 O 1 N l Y 3 R p b 2 4 x L 1 R D R U M x N 1 9 T d W Z p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M T d f U 3 V m a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3 V m a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/ Y H e 0 F C m w Q 5 R E v c l V D F f P A A A A A A I A A A A A A A N m A A D A A A A A E A A A A L Z I R L V 3 V P 7 c f n / E 1 i U 5 U C c A A A A A B I A A A K A A A A A Q A A A A b B G R 1 J k D 4 y L a K i y H c X Y s m l A A A A C b 6 I M J 4 a e L 8 L x K W b 2 A F Z v 6 q o / L 9 j E 8 P t 9 A A x + l + W t u a 7 v 3 u b F o 0 D 3 E C b z v L P m m Z 2 m v 5 w I e n 4 g j k k x / c c + Q F / H B q F m d 9 t H y 8 E W H H d U I 1 7 b 4 t B Q A A A D l K j G X X 9 K d 4 L Q k + 2 R z S J j B y 9 Z g / A = = < / D a t a M a s h u p > 
</file>

<file path=customXml/itemProps1.xml><?xml version="1.0" encoding="utf-8"?>
<ds:datastoreItem xmlns:ds="http://schemas.openxmlformats.org/officeDocument/2006/customXml" ds:itemID="{DD516D86-365C-41BA-A6C8-6A356851AA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 TCEC17 Index</vt:lpstr>
      <vt:lpstr>1 TCEC17 Engines</vt:lpstr>
      <vt:lpstr>2 TCEC17 tiers' x-tables</vt:lpstr>
      <vt:lpstr>2a TCEC17.1's progress tables</vt:lpstr>
      <vt:lpstr>3 T17 QL results</vt:lpstr>
      <vt:lpstr>4 T17 L2 results</vt:lpstr>
      <vt:lpstr>5 T17 L1 results</vt:lpstr>
      <vt:lpstr>6 T17 L1po results</vt:lpstr>
      <vt:lpstr>7 T17 DivP results</vt:lpstr>
      <vt:lpstr>8 T17 Sufi results</vt:lpstr>
      <vt:lpstr>9 Shortest-longest</vt:lpstr>
      <vt:lpstr>10 S17 Generic Stats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annette.haworth@ahweb.org.uk</cp:lastModifiedBy>
  <cp:lastPrinted>2020-01-16T15:02:52Z</cp:lastPrinted>
  <dcterms:created xsi:type="dcterms:W3CDTF">2017-10-20T08:26:00Z</dcterms:created>
  <dcterms:modified xsi:type="dcterms:W3CDTF">2020-11-17T16:09:00Z</dcterms:modified>
</cp:coreProperties>
</file>