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Guy\Extract_2020-10-24\For ICGA_J 42.2-3\TCEC Cup 5\"/>
    </mc:Choice>
  </mc:AlternateContent>
  <bookViews>
    <workbookView xWindow="-120" yWindow="-120" windowWidth="20736" windowHeight="11160" activeTab="1"/>
  </bookViews>
  <sheets>
    <sheet name="1 T'Cup5 results" sheetId="26" r:id="rId1"/>
    <sheet name="T'Cup 5 Shortest-longest" sheetId="2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4" i="26" l="1"/>
  <c r="O45" i="26" l="1"/>
  <c r="O43" i="26" l="1"/>
  <c r="O37" i="26"/>
  <c r="O33" i="26" l="1"/>
  <c r="O35" i="26"/>
  <c r="O31" i="26" l="1"/>
  <c r="O13" i="26"/>
  <c r="O25" i="26" l="1"/>
  <c r="O21" i="26"/>
  <c r="O17" i="26" l="1"/>
  <c r="O15" i="26"/>
  <c r="F54" i="26" l="1"/>
  <c r="F51" i="26"/>
  <c r="F45" i="26"/>
  <c r="F43" i="26"/>
  <c r="F37" i="26"/>
  <c r="F35" i="26"/>
  <c r="F33" i="26"/>
  <c r="F31" i="26"/>
  <c r="F25" i="26"/>
  <c r="F23" i="26"/>
  <c r="F21" i="26"/>
  <c r="F19" i="26"/>
  <c r="F17" i="26"/>
  <c r="F15" i="26"/>
  <c r="F13" i="26"/>
  <c r="F11" i="26"/>
</calcChain>
</file>

<file path=xl/sharedStrings.xml><?xml version="1.0" encoding="utf-8"?>
<sst xmlns="http://schemas.openxmlformats.org/spreadsheetml/2006/main" count="324" uniqueCount="131">
  <si>
    <t>#</t>
  </si>
  <si>
    <t>Game</t>
  </si>
  <si>
    <t>—</t>
  </si>
  <si>
    <t>1-0</t>
  </si>
  <si>
    <t>0-1</t>
  </si>
  <si>
    <t>Ar</t>
  </si>
  <si>
    <t>Et</t>
  </si>
  <si>
    <t>P</t>
  </si>
  <si>
    <t>½-½</t>
  </si>
  <si>
    <t>Final</t>
  </si>
  <si>
    <t>St</t>
  </si>
  <si>
    <t>Ko</t>
  </si>
  <si>
    <t>ab</t>
  </si>
  <si>
    <t>Xi</t>
  </si>
  <si>
    <t>Lc</t>
  </si>
  <si>
    <t>Shortest</t>
  </si>
  <si>
    <t>Longest</t>
  </si>
  <si>
    <t>Seed</t>
  </si>
  <si>
    <t>Elo</t>
  </si>
  <si>
    <t>#mv</t>
  </si>
  <si>
    <t>ü</t>
  </si>
  <si>
    <t>D</t>
  </si>
  <si>
    <t xml:space="preserve"> </t>
  </si>
  <si>
    <t>}</t>
  </si>
  <si>
    <t>%P</t>
  </si>
  <si>
    <t>E%P</t>
  </si>
  <si>
    <t>34/4</t>
  </si>
  <si>
    <t>St-Ko</t>
  </si>
  <si>
    <t>AS</t>
  </si>
  <si>
    <t>+</t>
  </si>
  <si>
    <t>++</t>
  </si>
  <si>
    <t>+++</t>
  </si>
  <si>
    <t>=</t>
  </si>
  <si>
    <t>'new'</t>
  </si>
  <si>
    <t>Overall</t>
  </si>
  <si>
    <t>Round</t>
  </si>
  <si>
    <t>Sv</t>
  </si>
  <si>
    <t>û</t>
  </si>
  <si>
    <t>par..</t>
  </si>
  <si>
    <t>Lg/D.</t>
  </si>
  <si>
    <t>#g</t>
  </si>
  <si>
    <t>TCEC Cup 5</t>
  </si>
  <si>
    <t>De</t>
  </si>
  <si>
    <t>Ru</t>
  </si>
  <si>
    <t>Va</t>
  </si>
  <si>
    <t>Pe</t>
  </si>
  <si>
    <t>Ne</t>
  </si>
  <si>
    <t>Wi</t>
  </si>
  <si>
    <t>rf</t>
  </si>
  <si>
    <t>Sc</t>
  </si>
  <si>
    <t>Komodo 2522.05</t>
  </si>
  <si>
    <t>Nemorino 5.38</t>
  </si>
  <si>
    <t>Rubichess 1.7.1</t>
  </si>
  <si>
    <t>AllieStein v0.6--n14.3beta</t>
  </si>
  <si>
    <t>ScorpioNN 3.0.8</t>
  </si>
  <si>
    <t>rofChade 2.217</t>
  </si>
  <si>
    <t>Leela Chess Zero v0.24-sv-t60-3010</t>
  </si>
  <si>
    <t>Stockfish 202004181536</t>
  </si>
  <si>
    <t>Arasan 22.0_c5b58e5</t>
  </si>
  <si>
    <t>Defenchess 2.3_dev2</t>
  </si>
  <si>
    <t>Pedone 20200420</t>
  </si>
  <si>
    <r>
      <t xml:space="preserve">Stockfish, 3-0: </t>
    </r>
    <r>
      <rPr>
        <sz val="9"/>
        <color theme="1" tint="0.499984740745262"/>
        <rFont val="Times New Roman"/>
        <family val="1"/>
      </rPr>
      <t>111</t>
    </r>
  </si>
  <si>
    <t>Winter 0.7.4</t>
  </si>
  <si>
    <t>Xiphos 0.6.1</t>
  </si>
  <si>
    <t>–</t>
  </si>
  <si>
    <t>Stoofvlees II a14</t>
  </si>
  <si>
    <t>Vajolet2 2.9.0-TCEC-S17</t>
  </si>
  <si>
    <r>
      <t xml:space="preserve">Komodo, 2½-½: </t>
    </r>
    <r>
      <rPr>
        <sz val="9"/>
        <color theme="1" tint="0.499984740745262"/>
        <rFont val="Times New Roman"/>
        <family val="1"/>
      </rPr>
      <t>1=1</t>
    </r>
  </si>
  <si>
    <r>
      <t xml:space="preserve">Stoofvlees, 2½-½: </t>
    </r>
    <r>
      <rPr>
        <sz val="9"/>
        <color theme="1" tint="0.499984740745262"/>
        <rFont val="Times New Roman"/>
        <family val="1"/>
      </rPr>
      <t>11=</t>
    </r>
  </si>
  <si>
    <r>
      <t>Leela Chess Zero, 3-0:</t>
    </r>
    <r>
      <rPr>
        <sz val="9"/>
        <color theme="1" tint="0.499984740745262"/>
        <rFont val="Times New Roman"/>
        <family val="1"/>
      </rPr>
      <t xml:space="preserve"> 111</t>
    </r>
  </si>
  <si>
    <r>
      <t xml:space="preserve">AllieStein, 3-1: </t>
    </r>
    <r>
      <rPr>
        <sz val="9"/>
        <color theme="1" tint="0.499984740745262"/>
        <rFont val="Times New Roman"/>
        <family val="1"/>
      </rPr>
      <t>1011</t>
    </r>
  </si>
  <si>
    <r>
      <t xml:space="preserve">ScorpioNN, 2½-1½: </t>
    </r>
    <r>
      <rPr>
        <sz val="9"/>
        <color theme="1" tint="0.499984740745262"/>
        <rFont val="Times New Roman"/>
        <family val="1"/>
      </rPr>
      <t>===1</t>
    </r>
  </si>
  <si>
    <t>Ethereal 12.09</t>
  </si>
  <si>
    <t>R4, small final &amp; final pairings</t>
  </si>
  <si>
    <t>R3, semi-final pairings</t>
  </si>
  <si>
    <t>R2, quarter-final pairings</t>
  </si>
  <si>
    <t>Round 1 pairings</t>
  </si>
  <si>
    <t>Round 1 results</t>
  </si>
  <si>
    <t>Quarter-final results</t>
  </si>
  <si>
    <t>Semi-final results</t>
  </si>
  <si>
    <r>
      <t xml:space="preserve">Stockfish, 2½-½: </t>
    </r>
    <r>
      <rPr>
        <sz val="9"/>
        <color theme="1" tint="0.499984740745262"/>
        <rFont val="Times New Roman"/>
        <family val="1"/>
      </rPr>
      <t>1=1</t>
    </r>
  </si>
  <si>
    <r>
      <t xml:space="preserve">Ethereal, 2½-1½: </t>
    </r>
    <r>
      <rPr>
        <sz val="9"/>
        <color theme="1" tint="0.499984740745262"/>
        <rFont val="Times New Roman"/>
        <family val="1"/>
      </rPr>
      <t>1=01</t>
    </r>
  </si>
  <si>
    <r>
      <t xml:space="preserve">Xiphos, 10-8: </t>
    </r>
    <r>
      <rPr>
        <sz val="9"/>
        <color theme="1" tint="0.499984740745262"/>
        <rFont val="Times New Roman"/>
        <family val="1"/>
      </rPr>
      <t>====, =(</t>
    </r>
    <r>
      <rPr>
        <sz val="9"/>
        <color theme="1" tint="0.499984740745262"/>
        <rFont val="Symbol"/>
        <family val="1"/>
        <charset val="2"/>
      </rPr>
      <t>´</t>
    </r>
    <r>
      <rPr>
        <sz val="9"/>
        <color theme="1" tint="0.499984740745262"/>
        <rFont val="Times New Roman"/>
        <family val="1"/>
      </rPr>
      <t>12)11</t>
    </r>
  </si>
  <si>
    <r>
      <t xml:space="preserve">Leela Chess Zero, 2½-½: </t>
    </r>
    <r>
      <rPr>
        <sz val="9"/>
        <color theme="1" tint="0.499984740745262"/>
        <rFont val="Times New Roman"/>
        <family val="1"/>
      </rPr>
      <t>1=1</t>
    </r>
  </si>
  <si>
    <t>1/1</t>
  </si>
  <si>
    <t>St-Wi</t>
  </si>
  <si>
    <t>28/1</t>
  </si>
  <si>
    <t>Lc-Ne</t>
  </si>
  <si>
    <t>16/13</t>
  </si>
  <si>
    <t>ro-Xi</t>
  </si>
  <si>
    <t>12/9</t>
  </si>
  <si>
    <t>29/2</t>
  </si>
  <si>
    <t>Ne-Lc</t>
  </si>
  <si>
    <t>De-Sc</t>
  </si>
  <si>
    <r>
      <t xml:space="preserve">Komodo, 3½-2½: </t>
    </r>
    <r>
      <rPr>
        <sz val="9"/>
        <color theme="1" tint="0.499984740745262"/>
        <rFont val="Times New Roman"/>
        <family val="1"/>
      </rPr>
      <t>====, 1=</t>
    </r>
  </si>
  <si>
    <t>14/2</t>
  </si>
  <si>
    <t>Et-AS</t>
  </si>
  <si>
    <t>15/3</t>
  </si>
  <si>
    <t>AS-Et</t>
  </si>
  <si>
    <t>6/3</t>
  </si>
  <si>
    <t>Ko-Sv</t>
  </si>
  <si>
    <t>18/6</t>
  </si>
  <si>
    <r>
      <t xml:space="preserve">AllieStein, 3½-2½: </t>
    </r>
    <r>
      <rPr>
        <sz val="9"/>
        <color theme="1" tint="0.499984740745262"/>
        <rFont val="Times New Roman"/>
        <family val="1"/>
      </rPr>
      <t>=01=, 1=</t>
    </r>
  </si>
  <si>
    <r>
      <t>Stockfish, 2½-½:</t>
    </r>
    <r>
      <rPr>
        <sz val="9"/>
        <color theme="1" tint="0.499984740745262"/>
        <rFont val="Times New Roman"/>
        <family val="1"/>
      </rPr>
      <t xml:space="preserve"> 1=1</t>
    </r>
  </si>
  <si>
    <t>+++++</t>
  </si>
  <si>
    <t>52,93</t>
  </si>
  <si>
    <t>Small final and final results</t>
  </si>
  <si>
    <t>Komodo 2522.05*</t>
  </si>
  <si>
    <t>3/3</t>
  </si>
  <si>
    <t>8/5</t>
  </si>
  <si>
    <t>Lc-AS</t>
  </si>
  <si>
    <t>11/8</t>
  </si>
  <si>
    <t>AS-Lc</t>
  </si>
  <si>
    <t>2, QF</t>
  </si>
  <si>
    <t>3, SF</t>
  </si>
  <si>
    <t>Bronze F.</t>
  </si>
  <si>
    <r>
      <t>AllieStein, 3-1:</t>
    </r>
    <r>
      <rPr>
        <sz val="9"/>
        <color theme="1" tint="0.499984740745262"/>
        <rFont val="Times New Roman"/>
        <family val="1"/>
      </rPr>
      <t xml:space="preserve"> =1=1</t>
    </r>
  </si>
  <si>
    <t>AS-Ko</t>
  </si>
  <si>
    <t>Ko-AS</t>
  </si>
  <si>
    <t>St-Lc</t>
  </si>
  <si>
    <t>Lc-St</t>
  </si>
  <si>
    <t>1, 1</t>
  </si>
  <si>
    <t>QF, 15</t>
  </si>
  <si>
    <t>1, 16</t>
  </si>
  <si>
    <t>BF, 3</t>
  </si>
  <si>
    <t>1, 29</t>
  </si>
  <si>
    <t>1, 34</t>
  </si>
  <si>
    <r>
      <t xml:space="preserve">Stockfish, 2½-1½: </t>
    </r>
    <r>
      <rPr>
        <sz val="9"/>
        <color theme="1" tint="0.499984740745262"/>
        <rFont val="Times New Roman"/>
        <family val="1"/>
      </rPr>
      <t>1===</t>
    </r>
  </si>
  <si>
    <t>Leela Chess Zero, 4½-3½:</t>
  </si>
  <si>
    <t>====, ==1=</t>
  </si>
  <si>
    <t>TCEC Cup 5: Shortest/longest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</si>
</sst>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"/>
    <numFmt numFmtId="165" formatCode="0.0"/>
    <numFmt numFmtId="166" formatCode="0.000"/>
    <numFmt numFmtId="167" formatCode="00.00"/>
  </numFmts>
  <fonts count="20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Symbol"/>
      <family val="1"/>
      <charset val="2"/>
    </font>
    <font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Wingdings"/>
      <charset val="2"/>
    </font>
    <font>
      <sz val="9"/>
      <color theme="1"/>
      <name val="Calibri"/>
      <family val="2"/>
    </font>
    <font>
      <sz val="16"/>
      <color theme="1"/>
      <name val="Times New Roman"/>
      <family val="1"/>
    </font>
    <font>
      <b/>
      <sz val="16"/>
      <color theme="1"/>
      <name val="Symbol"/>
      <family val="1"/>
      <charset val="2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6"/>
      <color theme="1" tint="0.34998626667073579"/>
      <name val="Wingdings"/>
      <charset val="2"/>
    </font>
    <font>
      <sz val="9"/>
      <color theme="1" tint="0.499984740745262"/>
      <name val="Times New Roman"/>
      <family val="1"/>
    </font>
    <font>
      <sz val="6"/>
      <color theme="1"/>
      <name val="Wingdings"/>
      <charset val="2"/>
    </font>
    <font>
      <sz val="9"/>
      <color theme="1" tint="0.499984740745262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quotePrefix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6" fontId="1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167" fontId="14" fillId="0" borderId="0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6" fillId="0" borderId="2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horizontal="left" vertical="center"/>
    </xf>
    <xf numFmtId="167" fontId="12" fillId="2" borderId="0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8" fillId="0" borderId="3" xfId="0" applyNumberFormat="1" applyFont="1" applyBorder="1" applyAlignment="1">
      <alignment horizontal="center" vertical="center"/>
    </xf>
    <xf numFmtId="2" fontId="2" fillId="0" borderId="2" xfId="0" quotePrefix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2" xfId="0" quotePrefix="1" applyNumberFormat="1" applyFont="1" applyBorder="1" applyAlignment="1">
      <alignment horizontal="center" vertical="center"/>
    </xf>
    <xf numFmtId="16" fontId="2" fillId="0" borderId="2" xfId="0" quotePrefix="1" applyNumberFormat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2" fillId="0" borderId="3" xfId="0" quotePrefix="1" applyNumberFormat="1" applyFont="1" applyBorder="1" applyAlignment="1">
      <alignment horizontal="center" vertical="center"/>
    </xf>
    <xf numFmtId="1" fontId="2" fillId="0" borderId="20" xfId="0" quotePrefix="1" applyNumberFormat="1" applyFont="1" applyBorder="1" applyAlignment="1">
      <alignment horizontal="center" vertical="center"/>
    </xf>
    <xf numFmtId="1" fontId="2" fillId="0" borderId="29" xfId="0" quotePrefix="1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" fontId="2" fillId="0" borderId="7" xfId="0" quotePrefix="1" applyNumberFormat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" fontId="2" fillId="0" borderId="2" xfId="0" quotePrefix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6" fillId="0" borderId="4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6" xfId="0" quotePrefix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7" fillId="0" borderId="3" xfId="0" quotePrefix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2" fontId="2" fillId="0" borderId="1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167" fontId="12" fillId="2" borderId="4" xfId="0" applyNumberFormat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67" fontId="4" fillId="0" borderId="30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0" borderId="30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167" fontId="2" fillId="0" borderId="2" xfId="0" applyNumberFormat="1" applyFont="1" applyBorder="1" applyAlignment="1">
      <alignment horizontal="center" vertical="center"/>
    </xf>
    <xf numFmtId="167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15" fillId="0" borderId="2" xfId="0" quotePrefix="1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2" fillId="0" borderId="7" xfId="0" quotePrefix="1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15" fillId="0" borderId="1" xfId="0" quotePrefix="1" applyNumberFormat="1" applyFont="1" applyBorder="1" applyAlignment="1">
      <alignment horizontal="center" vertical="center"/>
    </xf>
    <xf numFmtId="0" fontId="15" fillId="0" borderId="1" xfId="0" quotePrefix="1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67" fontId="1" fillId="0" borderId="8" xfId="0" applyNumberFormat="1" applyFont="1" applyBorder="1" applyAlignment="1">
      <alignment horizontal="center" vertical="center"/>
    </xf>
    <xf numFmtId="167" fontId="1" fillId="0" borderId="9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7" fontId="1" fillId="0" borderId="3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textRotation="90"/>
    </xf>
    <xf numFmtId="164" fontId="1" fillId="0" borderId="3" xfId="0" applyNumberFormat="1" applyFont="1" applyBorder="1" applyAlignment="1">
      <alignment horizontal="center" vertical="center" textRotation="90"/>
    </xf>
    <xf numFmtId="0" fontId="12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2" fillId="2" borderId="1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/>
    </xf>
    <xf numFmtId="167" fontId="2" fillId="0" borderId="8" xfId="0" applyNumberFormat="1" applyFont="1" applyBorder="1" applyAlignment="1">
      <alignment horizontal="center" vertical="center"/>
    </xf>
    <xf numFmtId="167" fontId="2" fillId="0" borderId="7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4" xfId="0" quotePrefix="1" applyNumberFormat="1" applyFont="1" applyBorder="1" applyAlignment="1">
      <alignment horizontal="center" vertical="center"/>
    </xf>
    <xf numFmtId="2" fontId="2" fillId="0" borderId="9" xfId="0" quotePrefix="1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zoomScale="136" zoomScaleNormal="136" workbookViewId="0"/>
  </sheetViews>
  <sheetFormatPr defaultColWidth="9.109375" defaultRowHeight="21" x14ac:dyDescent="0.3"/>
  <cols>
    <col min="1" max="1" width="1.6640625" style="7" customWidth="1"/>
    <col min="2" max="2" width="3.6640625" style="6" customWidth="1"/>
    <col min="3" max="3" width="1.6640625" style="6" hidden="1" customWidth="1"/>
    <col min="4" max="4" width="2.6640625" style="8" customWidth="1"/>
    <col min="5" max="5" width="2.33203125" style="6" customWidth="1"/>
    <col min="6" max="6" width="4.33203125" style="14" customWidth="1"/>
    <col min="7" max="7" width="4.33203125" style="6" customWidth="1"/>
    <col min="8" max="8" width="2.33203125" style="6" customWidth="1"/>
    <col min="9" max="9" width="2.6640625" style="8" customWidth="1"/>
    <col min="10" max="10" width="26.6640625" style="6" customWidth="1"/>
    <col min="11" max="11" width="1.6640625" style="43" customWidth="1"/>
    <col min="12" max="12" width="4.6640625" style="44" customWidth="1"/>
    <col min="13" max="13" width="25.6640625" style="12" customWidth="1"/>
    <col min="14" max="14" width="2.6640625" style="19" customWidth="1"/>
    <col min="15" max="15" width="5.5546875" style="30" customWidth="1"/>
    <col min="16" max="16" width="4.33203125" style="21" customWidth="1"/>
    <col min="17" max="17" width="1.6640625" style="7" customWidth="1"/>
    <col min="18" max="18" width="4.6640625" style="114" customWidth="1"/>
    <col min="19" max="19" width="5.6640625" style="6" customWidth="1"/>
    <col min="20" max="20" width="4.6640625" style="6" customWidth="1"/>
    <col min="21" max="16384" width="9.109375" style="7"/>
  </cols>
  <sheetData>
    <row r="1" spans="1:20" ht="17.100000000000001" customHeight="1" x14ac:dyDescent="0.3">
      <c r="A1" s="9" t="s">
        <v>41</v>
      </c>
    </row>
    <row r="2" spans="1:20" ht="11.1" customHeight="1" x14ac:dyDescent="0.3">
      <c r="M2" s="12" t="s">
        <v>22</v>
      </c>
    </row>
    <row r="3" spans="1:20" s="4" customFormat="1" ht="11.1" customHeight="1" x14ac:dyDescent="0.3">
      <c r="B3" s="3"/>
      <c r="C3" s="3"/>
      <c r="D3" s="2"/>
      <c r="E3" s="3"/>
      <c r="F3" s="15"/>
      <c r="G3" s="3"/>
      <c r="H3" s="3"/>
      <c r="I3" s="2"/>
      <c r="J3" s="5"/>
      <c r="K3" s="43"/>
      <c r="L3" s="44"/>
      <c r="M3" s="16"/>
      <c r="N3" s="47"/>
      <c r="O3" s="31"/>
      <c r="P3" s="22"/>
      <c r="R3" s="115"/>
      <c r="S3" s="3"/>
      <c r="T3" s="3"/>
    </row>
    <row r="4" spans="1:20" ht="11.1" customHeight="1" x14ac:dyDescent="0.3">
      <c r="J4" s="3"/>
      <c r="M4" s="16"/>
      <c r="N4" s="47"/>
    </row>
    <row r="5" spans="1:20" ht="11.1" customHeight="1" x14ac:dyDescent="0.3">
      <c r="J5" s="5"/>
      <c r="M5" s="13"/>
      <c r="N5" s="24"/>
      <c r="O5" s="32"/>
      <c r="P5" s="23"/>
    </row>
    <row r="6" spans="1:20" ht="11.1" customHeight="1" x14ac:dyDescent="0.3">
      <c r="J6" s="5"/>
      <c r="M6" s="13"/>
      <c r="N6" s="24"/>
      <c r="O6" s="31"/>
      <c r="P6" s="22"/>
    </row>
    <row r="7" spans="1:20" ht="11.1" customHeight="1" x14ac:dyDescent="0.3">
      <c r="J7" s="5"/>
      <c r="N7" s="185"/>
      <c r="O7" s="186"/>
      <c r="P7" s="24"/>
    </row>
    <row r="8" spans="1:20" ht="11.1" customHeight="1" x14ac:dyDescent="0.3"/>
    <row r="9" spans="1:20" s="10" customFormat="1" ht="12" customHeight="1" x14ac:dyDescent="0.3">
      <c r="B9" s="169" t="s">
        <v>12</v>
      </c>
      <c r="C9" s="38"/>
      <c r="D9" s="169" t="s">
        <v>0</v>
      </c>
      <c r="E9" s="170" t="s">
        <v>33</v>
      </c>
      <c r="F9" s="40" t="s">
        <v>18</v>
      </c>
      <c r="G9" s="152" t="s">
        <v>18</v>
      </c>
      <c r="H9" s="174" t="s">
        <v>39</v>
      </c>
      <c r="I9" s="166" t="s">
        <v>17</v>
      </c>
      <c r="J9" s="152" t="s">
        <v>76</v>
      </c>
      <c r="K9" s="154"/>
      <c r="L9" s="157" t="s">
        <v>25</v>
      </c>
      <c r="M9" s="152" t="s">
        <v>77</v>
      </c>
      <c r="N9" s="137" t="s">
        <v>40</v>
      </c>
      <c r="O9" s="157" t="s">
        <v>24</v>
      </c>
      <c r="P9" s="139" t="s">
        <v>38</v>
      </c>
      <c r="R9" s="116"/>
      <c r="S9" s="29"/>
      <c r="T9" s="29"/>
    </row>
    <row r="10" spans="1:20" s="1" customFormat="1" ht="12" customHeight="1" x14ac:dyDescent="0.3">
      <c r="B10" s="153"/>
      <c r="C10" s="39"/>
      <c r="D10" s="153"/>
      <c r="E10" s="171"/>
      <c r="F10" s="20" t="s">
        <v>21</v>
      </c>
      <c r="G10" s="153"/>
      <c r="H10" s="171"/>
      <c r="I10" s="167"/>
      <c r="J10" s="153"/>
      <c r="K10" s="155"/>
      <c r="L10" s="158"/>
      <c r="M10" s="153"/>
      <c r="N10" s="138"/>
      <c r="O10" s="158"/>
      <c r="P10" s="140"/>
      <c r="R10" s="117"/>
      <c r="S10" s="28"/>
      <c r="T10" s="28"/>
    </row>
    <row r="11" spans="1:20" s="4" customFormat="1" ht="12" customHeight="1" x14ac:dyDescent="0.3">
      <c r="B11" s="52" t="s">
        <v>10</v>
      </c>
      <c r="C11" s="52"/>
      <c r="D11" s="172">
        <v>1</v>
      </c>
      <c r="E11" s="53" t="s">
        <v>20</v>
      </c>
      <c r="F11" s="143">
        <f>G11-G12</f>
        <v>356</v>
      </c>
      <c r="G11" s="52">
        <v>3851</v>
      </c>
      <c r="H11" s="52" t="s">
        <v>7</v>
      </c>
      <c r="I11" s="54">
        <v>1</v>
      </c>
      <c r="J11" s="52" t="s">
        <v>57</v>
      </c>
      <c r="K11" s="175" t="s">
        <v>23</v>
      </c>
      <c r="L11" s="161">
        <v>89.36</v>
      </c>
      <c r="M11" s="143" t="s">
        <v>61</v>
      </c>
      <c r="N11" s="143">
        <v>3</v>
      </c>
      <c r="O11" s="161">
        <v>100</v>
      </c>
      <c r="P11" s="149" t="s">
        <v>30</v>
      </c>
      <c r="R11" s="115"/>
      <c r="T11" s="3"/>
    </row>
    <row r="12" spans="1:20" s="4" customFormat="1" ht="12" customHeight="1" x14ac:dyDescent="0.3">
      <c r="B12" s="49" t="s">
        <v>47</v>
      </c>
      <c r="C12" s="49"/>
      <c r="D12" s="162"/>
      <c r="E12" s="89" t="s">
        <v>37</v>
      </c>
      <c r="F12" s="133"/>
      <c r="G12" s="48">
        <v>3495</v>
      </c>
      <c r="H12" s="48">
        <v>1</v>
      </c>
      <c r="I12" s="49">
        <v>16</v>
      </c>
      <c r="J12" s="48" t="s">
        <v>62</v>
      </c>
      <c r="K12" s="156"/>
      <c r="L12" s="141"/>
      <c r="M12" s="134"/>
      <c r="N12" s="133"/>
      <c r="O12" s="141"/>
      <c r="P12" s="145"/>
      <c r="R12" s="115">
        <v>3</v>
      </c>
      <c r="T12" s="3"/>
    </row>
    <row r="13" spans="1:20" s="4" customFormat="1" ht="12" customHeight="1" x14ac:dyDescent="0.3">
      <c r="B13" s="48" t="s">
        <v>48</v>
      </c>
      <c r="C13" s="48"/>
      <c r="D13" s="162">
        <v>2</v>
      </c>
      <c r="E13" s="17" t="s">
        <v>20</v>
      </c>
      <c r="F13" s="133">
        <f>G13-G14</f>
        <v>-57</v>
      </c>
      <c r="G13" s="48">
        <v>3660</v>
      </c>
      <c r="H13" s="48">
        <v>1</v>
      </c>
      <c r="I13" s="49">
        <v>8</v>
      </c>
      <c r="J13" s="48" t="s">
        <v>55</v>
      </c>
      <c r="K13" s="156" t="s">
        <v>23</v>
      </c>
      <c r="L13" s="141">
        <v>42.09</v>
      </c>
      <c r="M13" s="133" t="s">
        <v>82</v>
      </c>
      <c r="N13" s="133">
        <v>18</v>
      </c>
      <c r="O13" s="141">
        <f>800/18</f>
        <v>44.444444444444443</v>
      </c>
      <c r="P13" s="144" t="s">
        <v>32</v>
      </c>
      <c r="R13" s="115"/>
      <c r="T13" s="3"/>
    </row>
    <row r="14" spans="1:20" s="4" customFormat="1" ht="12" customHeight="1" x14ac:dyDescent="0.3">
      <c r="B14" s="49" t="s">
        <v>13</v>
      </c>
      <c r="C14" s="49"/>
      <c r="D14" s="162"/>
      <c r="E14" s="37" t="s">
        <v>37</v>
      </c>
      <c r="F14" s="133"/>
      <c r="G14" s="48">
        <v>3717</v>
      </c>
      <c r="H14" s="48">
        <v>1</v>
      </c>
      <c r="I14" s="49">
        <v>9</v>
      </c>
      <c r="J14" s="48" t="s">
        <v>63</v>
      </c>
      <c r="K14" s="156"/>
      <c r="L14" s="141"/>
      <c r="M14" s="133"/>
      <c r="N14" s="133"/>
      <c r="O14" s="141"/>
      <c r="P14" s="145"/>
      <c r="R14" s="115">
        <v>21</v>
      </c>
      <c r="T14" s="3"/>
    </row>
    <row r="15" spans="1:20" s="4" customFormat="1" ht="12" customHeight="1" x14ac:dyDescent="0.3">
      <c r="B15" s="48" t="s">
        <v>11</v>
      </c>
      <c r="C15" s="48"/>
      <c r="D15" s="162">
        <v>3</v>
      </c>
      <c r="E15" s="17" t="s">
        <v>20</v>
      </c>
      <c r="F15" s="133">
        <f>G15-G16</f>
        <v>202</v>
      </c>
      <c r="G15" s="48">
        <v>3794</v>
      </c>
      <c r="H15" s="48" t="s">
        <v>7</v>
      </c>
      <c r="I15" s="49">
        <v>4</v>
      </c>
      <c r="J15" s="48" t="s">
        <v>50</v>
      </c>
      <c r="K15" s="156" t="s">
        <v>23</v>
      </c>
      <c r="L15" s="141">
        <v>76.02</v>
      </c>
      <c r="M15" s="133" t="s">
        <v>67</v>
      </c>
      <c r="N15" s="133">
        <v>3</v>
      </c>
      <c r="O15" s="141">
        <f>500/6</f>
        <v>83.333333333333329</v>
      </c>
      <c r="P15" s="144" t="s">
        <v>29</v>
      </c>
      <c r="R15" s="115"/>
      <c r="T15" s="3"/>
    </row>
    <row r="16" spans="1:20" s="4" customFormat="1" ht="12" customHeight="1" x14ac:dyDescent="0.3">
      <c r="B16" s="49" t="s">
        <v>44</v>
      </c>
      <c r="C16" s="49"/>
      <c r="D16" s="162"/>
      <c r="E16" s="37" t="s">
        <v>37</v>
      </c>
      <c r="F16" s="133"/>
      <c r="G16" s="48">
        <v>3592</v>
      </c>
      <c r="H16" s="48">
        <v>1</v>
      </c>
      <c r="I16" s="49">
        <v>13</v>
      </c>
      <c r="J16" s="48" t="s">
        <v>66</v>
      </c>
      <c r="K16" s="156"/>
      <c r="L16" s="141"/>
      <c r="M16" s="133"/>
      <c r="N16" s="133"/>
      <c r="O16" s="141"/>
      <c r="P16" s="145"/>
      <c r="R16" s="115">
        <v>24</v>
      </c>
      <c r="T16" s="3"/>
    </row>
    <row r="17" spans="2:20" s="4" customFormat="1" ht="12" customHeight="1" x14ac:dyDescent="0.3">
      <c r="B17" s="49" t="s">
        <v>36</v>
      </c>
      <c r="C17" s="49"/>
      <c r="D17" s="162">
        <v>4</v>
      </c>
      <c r="E17" s="37" t="s">
        <v>37</v>
      </c>
      <c r="F17" s="133">
        <f>G17-G18</f>
        <v>126</v>
      </c>
      <c r="G17" s="48">
        <v>3746</v>
      </c>
      <c r="H17" s="48" t="s">
        <v>7</v>
      </c>
      <c r="I17" s="49">
        <v>5</v>
      </c>
      <c r="J17" s="48" t="s">
        <v>65</v>
      </c>
      <c r="K17" s="156" t="s">
        <v>23</v>
      </c>
      <c r="L17" s="141">
        <v>67.040000000000006</v>
      </c>
      <c r="M17" s="133" t="s">
        <v>68</v>
      </c>
      <c r="N17" s="133">
        <v>3</v>
      </c>
      <c r="O17" s="141">
        <f>500/6</f>
        <v>83.333333333333329</v>
      </c>
      <c r="P17" s="144" t="s">
        <v>31</v>
      </c>
      <c r="R17" s="115"/>
      <c r="T17" s="3"/>
    </row>
    <row r="18" spans="2:20" s="4" customFormat="1" ht="12" customHeight="1" x14ac:dyDescent="0.3">
      <c r="B18" s="49" t="s">
        <v>5</v>
      </c>
      <c r="C18" s="49"/>
      <c r="D18" s="162"/>
      <c r="E18" s="17" t="s">
        <v>20</v>
      </c>
      <c r="F18" s="133"/>
      <c r="G18" s="48">
        <v>3620</v>
      </c>
      <c r="H18" s="48">
        <v>1</v>
      </c>
      <c r="I18" s="49">
        <v>12</v>
      </c>
      <c r="J18" s="48" t="s">
        <v>58</v>
      </c>
      <c r="K18" s="156"/>
      <c r="L18" s="141"/>
      <c r="M18" s="133"/>
      <c r="N18" s="133"/>
      <c r="O18" s="141"/>
      <c r="P18" s="145"/>
      <c r="R18" s="115">
        <v>27</v>
      </c>
      <c r="T18" s="3"/>
    </row>
    <row r="19" spans="2:20" s="4" customFormat="1" ht="12" customHeight="1" x14ac:dyDescent="0.3">
      <c r="B19" s="49" t="s">
        <v>14</v>
      </c>
      <c r="C19" s="49"/>
      <c r="D19" s="162">
        <v>5</v>
      </c>
      <c r="E19" s="17" t="s">
        <v>20</v>
      </c>
      <c r="F19" s="133">
        <f>G19-G20</f>
        <v>280</v>
      </c>
      <c r="G19" s="48">
        <v>3840</v>
      </c>
      <c r="H19" s="48" t="s">
        <v>7</v>
      </c>
      <c r="I19" s="49">
        <v>2</v>
      </c>
      <c r="J19" s="48" t="s">
        <v>56</v>
      </c>
      <c r="K19" s="156" t="s">
        <v>23</v>
      </c>
      <c r="L19" s="141">
        <v>83.65</v>
      </c>
      <c r="M19" s="133" t="s">
        <v>69</v>
      </c>
      <c r="N19" s="133">
        <v>3</v>
      </c>
      <c r="O19" s="141">
        <v>100</v>
      </c>
      <c r="P19" s="144" t="s">
        <v>31</v>
      </c>
      <c r="R19" s="115"/>
      <c r="T19" s="3"/>
    </row>
    <row r="20" spans="2:20" s="4" customFormat="1" ht="12" customHeight="1" x14ac:dyDescent="0.3">
      <c r="B20" s="49" t="s">
        <v>46</v>
      </c>
      <c r="C20" s="49"/>
      <c r="D20" s="162"/>
      <c r="E20" s="17" t="s">
        <v>20</v>
      </c>
      <c r="F20" s="133"/>
      <c r="G20" s="48">
        <v>3560</v>
      </c>
      <c r="H20" s="48">
        <v>1</v>
      </c>
      <c r="I20" s="49">
        <v>15</v>
      </c>
      <c r="J20" s="48" t="s">
        <v>51</v>
      </c>
      <c r="K20" s="156"/>
      <c r="L20" s="141"/>
      <c r="M20" s="133"/>
      <c r="N20" s="133"/>
      <c r="O20" s="141"/>
      <c r="P20" s="145"/>
      <c r="R20" s="115">
        <v>30</v>
      </c>
      <c r="T20" s="3"/>
    </row>
    <row r="21" spans="2:20" s="4" customFormat="1" ht="12" customHeight="1" x14ac:dyDescent="0.3">
      <c r="B21" s="49" t="s">
        <v>49</v>
      </c>
      <c r="C21" s="49"/>
      <c r="D21" s="162">
        <v>6</v>
      </c>
      <c r="E21" s="17" t="s">
        <v>20</v>
      </c>
      <c r="F21" s="133">
        <f>G21-G22</f>
        <v>43</v>
      </c>
      <c r="G21" s="55">
        <v>3706</v>
      </c>
      <c r="H21" s="48">
        <v>1</v>
      </c>
      <c r="I21" s="49">
        <v>7</v>
      </c>
      <c r="J21" s="48" t="s">
        <v>54</v>
      </c>
      <c r="K21" s="156" t="s">
        <v>23</v>
      </c>
      <c r="L21" s="141">
        <v>55.98</v>
      </c>
      <c r="M21" s="134" t="s">
        <v>71</v>
      </c>
      <c r="N21" s="133">
        <v>4</v>
      </c>
      <c r="O21" s="141">
        <f>500/8</f>
        <v>62.5</v>
      </c>
      <c r="P21" s="144" t="s">
        <v>29</v>
      </c>
      <c r="R21" s="115"/>
      <c r="T21" s="3"/>
    </row>
    <row r="22" spans="2:20" s="4" customFormat="1" ht="12" customHeight="1" x14ac:dyDescent="0.3">
      <c r="B22" s="49" t="s">
        <v>42</v>
      </c>
      <c r="C22" s="49"/>
      <c r="D22" s="162"/>
      <c r="E22" s="17" t="s">
        <v>20</v>
      </c>
      <c r="F22" s="133"/>
      <c r="G22" s="48">
        <v>3663</v>
      </c>
      <c r="H22" s="48">
        <v>1</v>
      </c>
      <c r="I22" s="49">
        <v>10</v>
      </c>
      <c r="J22" s="48" t="s">
        <v>59</v>
      </c>
      <c r="K22" s="156"/>
      <c r="L22" s="141"/>
      <c r="M22" s="163"/>
      <c r="N22" s="133"/>
      <c r="O22" s="141"/>
      <c r="P22" s="145"/>
      <c r="R22" s="115">
        <v>34</v>
      </c>
      <c r="T22" s="3"/>
    </row>
    <row r="23" spans="2:20" s="4" customFormat="1" ht="12" customHeight="1" x14ac:dyDescent="0.3">
      <c r="B23" s="49" t="s">
        <v>28</v>
      </c>
      <c r="C23" s="49"/>
      <c r="D23" s="162">
        <v>7</v>
      </c>
      <c r="E23" s="17" t="s">
        <v>20</v>
      </c>
      <c r="F23" s="133">
        <f>G23-G24</f>
        <v>241</v>
      </c>
      <c r="G23" s="55">
        <v>3815</v>
      </c>
      <c r="H23" s="48" t="s">
        <v>7</v>
      </c>
      <c r="I23" s="49">
        <v>3</v>
      </c>
      <c r="J23" s="48" t="s">
        <v>53</v>
      </c>
      <c r="K23" s="156" t="s">
        <v>23</v>
      </c>
      <c r="L23" s="141">
        <v>80.05</v>
      </c>
      <c r="M23" s="133" t="s">
        <v>70</v>
      </c>
      <c r="N23" s="133">
        <v>4</v>
      </c>
      <c r="O23" s="141">
        <v>75</v>
      </c>
      <c r="P23" s="144" t="s">
        <v>64</v>
      </c>
      <c r="R23" s="115"/>
      <c r="T23" s="3"/>
    </row>
    <row r="24" spans="2:20" s="4" customFormat="1" ht="12" customHeight="1" x14ac:dyDescent="0.3">
      <c r="B24" s="49" t="s">
        <v>45</v>
      </c>
      <c r="C24" s="49"/>
      <c r="D24" s="162"/>
      <c r="E24" s="17" t="s">
        <v>20</v>
      </c>
      <c r="F24" s="133"/>
      <c r="G24" s="48">
        <v>3574</v>
      </c>
      <c r="H24" s="48">
        <v>2</v>
      </c>
      <c r="I24" s="49">
        <v>14</v>
      </c>
      <c r="J24" s="48" t="s">
        <v>60</v>
      </c>
      <c r="K24" s="156"/>
      <c r="L24" s="141"/>
      <c r="M24" s="133"/>
      <c r="N24" s="133"/>
      <c r="O24" s="141"/>
      <c r="P24" s="145"/>
      <c r="R24" s="115">
        <v>38</v>
      </c>
      <c r="T24" s="3"/>
    </row>
    <row r="25" spans="2:20" s="4" customFormat="1" ht="12" customHeight="1" x14ac:dyDescent="0.3">
      <c r="B25" s="94" t="s">
        <v>6</v>
      </c>
      <c r="C25" s="94"/>
      <c r="D25" s="162">
        <v>8</v>
      </c>
      <c r="E25" s="17" t="s">
        <v>20</v>
      </c>
      <c r="F25" s="133">
        <f>G25-G26</f>
        <v>106</v>
      </c>
      <c r="G25" s="94">
        <v>3718</v>
      </c>
      <c r="H25" s="94" t="s">
        <v>7</v>
      </c>
      <c r="I25" s="97">
        <v>6</v>
      </c>
      <c r="J25" s="94" t="s">
        <v>72</v>
      </c>
      <c r="K25" s="156" t="s">
        <v>23</v>
      </c>
      <c r="L25" s="141">
        <v>64.47</v>
      </c>
      <c r="M25" s="133" t="s">
        <v>81</v>
      </c>
      <c r="N25" s="133">
        <v>4</v>
      </c>
      <c r="O25" s="141">
        <f>500/8</f>
        <v>62.5</v>
      </c>
      <c r="P25" s="144" t="s">
        <v>32</v>
      </c>
      <c r="R25" s="115"/>
      <c r="T25" s="3"/>
    </row>
    <row r="26" spans="2:20" s="4" customFormat="1" ht="12" customHeight="1" x14ac:dyDescent="0.3">
      <c r="B26" s="98" t="s">
        <v>43</v>
      </c>
      <c r="C26" s="98"/>
      <c r="D26" s="173"/>
      <c r="E26" s="18" t="s">
        <v>20</v>
      </c>
      <c r="F26" s="136"/>
      <c r="G26" s="95">
        <v>3612</v>
      </c>
      <c r="H26" s="95">
        <v>1</v>
      </c>
      <c r="I26" s="98">
        <v>11</v>
      </c>
      <c r="J26" s="95" t="s">
        <v>52</v>
      </c>
      <c r="K26" s="168"/>
      <c r="L26" s="142"/>
      <c r="M26" s="136"/>
      <c r="N26" s="136"/>
      <c r="O26" s="142"/>
      <c r="P26" s="146"/>
      <c r="R26" s="115">
        <v>42</v>
      </c>
      <c r="T26" s="3"/>
    </row>
    <row r="27" spans="2:20" ht="12" customHeight="1" x14ac:dyDescent="0.3">
      <c r="P27" s="147"/>
    </row>
    <row r="28" spans="2:20" ht="12" customHeight="1" x14ac:dyDescent="0.3">
      <c r="F28" s="27"/>
      <c r="M28" s="19"/>
      <c r="P28" s="148"/>
    </row>
    <row r="29" spans="2:20" ht="12" customHeight="1" x14ac:dyDescent="0.3">
      <c r="B29" s="169" t="s">
        <v>12</v>
      </c>
      <c r="C29" s="38"/>
      <c r="D29" s="169" t="s">
        <v>0</v>
      </c>
      <c r="E29" s="170" t="s">
        <v>33</v>
      </c>
      <c r="F29" s="40" t="s">
        <v>18</v>
      </c>
      <c r="G29" s="152" t="s">
        <v>18</v>
      </c>
      <c r="H29" s="174" t="s">
        <v>39</v>
      </c>
      <c r="I29" s="166" t="s">
        <v>17</v>
      </c>
      <c r="J29" s="152" t="s">
        <v>75</v>
      </c>
      <c r="K29" s="154"/>
      <c r="L29" s="157" t="s">
        <v>25</v>
      </c>
      <c r="M29" s="152" t="s">
        <v>78</v>
      </c>
      <c r="N29" s="137" t="s">
        <v>40</v>
      </c>
      <c r="O29" s="157" t="s">
        <v>24</v>
      </c>
      <c r="P29" s="139" t="s">
        <v>38</v>
      </c>
    </row>
    <row r="30" spans="2:20" ht="12" customHeight="1" x14ac:dyDescent="0.3">
      <c r="B30" s="153"/>
      <c r="C30" s="39"/>
      <c r="D30" s="153"/>
      <c r="E30" s="171"/>
      <c r="F30" s="20" t="s">
        <v>21</v>
      </c>
      <c r="G30" s="153"/>
      <c r="H30" s="171"/>
      <c r="I30" s="167"/>
      <c r="J30" s="153"/>
      <c r="K30" s="155"/>
      <c r="L30" s="158"/>
      <c r="M30" s="153"/>
      <c r="N30" s="138"/>
      <c r="O30" s="158"/>
      <c r="P30" s="140"/>
    </row>
    <row r="31" spans="2:20" ht="12" customHeight="1" x14ac:dyDescent="0.3">
      <c r="B31" s="52" t="s">
        <v>10</v>
      </c>
      <c r="C31" s="52"/>
      <c r="D31" s="172">
        <v>1</v>
      </c>
      <c r="E31" s="53" t="s">
        <v>20</v>
      </c>
      <c r="F31" s="143">
        <f>G31-G32</f>
        <v>134</v>
      </c>
      <c r="G31" s="91">
        <v>3851</v>
      </c>
      <c r="H31" s="91" t="s">
        <v>7</v>
      </c>
      <c r="I31" s="93">
        <v>1</v>
      </c>
      <c r="J31" s="91" t="s">
        <v>57</v>
      </c>
      <c r="K31" s="175" t="s">
        <v>23</v>
      </c>
      <c r="L31" s="161">
        <v>68.05</v>
      </c>
      <c r="M31" s="143" t="s">
        <v>80</v>
      </c>
      <c r="N31" s="143">
        <v>3</v>
      </c>
      <c r="O31" s="161">
        <f>500/6</f>
        <v>83.333333333333329</v>
      </c>
      <c r="P31" s="149" t="s">
        <v>31</v>
      </c>
    </row>
    <row r="32" spans="2:20" ht="12" customHeight="1" x14ac:dyDescent="0.3">
      <c r="B32" s="49" t="s">
        <v>13</v>
      </c>
      <c r="C32" s="49"/>
      <c r="D32" s="162"/>
      <c r="E32" s="37" t="s">
        <v>37</v>
      </c>
      <c r="F32" s="133"/>
      <c r="G32" s="90">
        <v>3717</v>
      </c>
      <c r="H32" s="90">
        <v>1</v>
      </c>
      <c r="I32" s="92">
        <v>9</v>
      </c>
      <c r="J32" s="90" t="s">
        <v>63</v>
      </c>
      <c r="K32" s="156"/>
      <c r="L32" s="141"/>
      <c r="M32" s="133"/>
      <c r="N32" s="133"/>
      <c r="O32" s="141"/>
      <c r="P32" s="145"/>
      <c r="R32" s="114">
        <v>3</v>
      </c>
    </row>
    <row r="33" spans="2:18" ht="12" customHeight="1" x14ac:dyDescent="0.3">
      <c r="B33" s="48" t="s">
        <v>11</v>
      </c>
      <c r="C33" s="48"/>
      <c r="D33" s="162">
        <v>2</v>
      </c>
      <c r="E33" s="17" t="s">
        <v>20</v>
      </c>
      <c r="F33" s="133">
        <f>G33-G34</f>
        <v>48</v>
      </c>
      <c r="G33" s="90">
        <v>3794</v>
      </c>
      <c r="H33" s="90" t="s">
        <v>7</v>
      </c>
      <c r="I33" s="92">
        <v>4</v>
      </c>
      <c r="J33" s="90" t="s">
        <v>50</v>
      </c>
      <c r="K33" s="156" t="s">
        <v>23</v>
      </c>
      <c r="L33" s="141">
        <v>56.67</v>
      </c>
      <c r="M33" s="133" t="s">
        <v>94</v>
      </c>
      <c r="N33" s="133">
        <v>6</v>
      </c>
      <c r="O33" s="141">
        <f>700/12</f>
        <v>58.333333333333336</v>
      </c>
      <c r="P33" s="144" t="s">
        <v>32</v>
      </c>
    </row>
    <row r="34" spans="2:18" ht="12" customHeight="1" x14ac:dyDescent="0.3">
      <c r="B34" s="49" t="s">
        <v>36</v>
      </c>
      <c r="C34" s="49"/>
      <c r="D34" s="162"/>
      <c r="E34" s="37" t="s">
        <v>37</v>
      </c>
      <c r="F34" s="133"/>
      <c r="G34" s="90">
        <v>3746</v>
      </c>
      <c r="H34" s="90" t="s">
        <v>7</v>
      </c>
      <c r="I34" s="92">
        <v>5</v>
      </c>
      <c r="J34" s="90" t="s">
        <v>65</v>
      </c>
      <c r="K34" s="156"/>
      <c r="L34" s="141"/>
      <c r="M34" s="133"/>
      <c r="N34" s="133"/>
      <c r="O34" s="141"/>
      <c r="P34" s="145"/>
      <c r="R34" s="114">
        <v>9</v>
      </c>
    </row>
    <row r="35" spans="2:18" ht="12" customHeight="1" x14ac:dyDescent="0.3">
      <c r="B35" s="48" t="s">
        <v>14</v>
      </c>
      <c r="C35" s="48"/>
      <c r="D35" s="162">
        <v>3</v>
      </c>
      <c r="E35" s="17" t="s">
        <v>20</v>
      </c>
      <c r="F35" s="133">
        <f>G35-G36</f>
        <v>134</v>
      </c>
      <c r="G35" s="90">
        <v>3840</v>
      </c>
      <c r="H35" s="90" t="s">
        <v>7</v>
      </c>
      <c r="I35" s="92">
        <v>2</v>
      </c>
      <c r="J35" s="90" t="s">
        <v>56</v>
      </c>
      <c r="K35" s="156" t="s">
        <v>23</v>
      </c>
      <c r="L35" s="141">
        <v>68.05</v>
      </c>
      <c r="M35" s="133" t="s">
        <v>83</v>
      </c>
      <c r="N35" s="133">
        <v>3</v>
      </c>
      <c r="O35" s="141">
        <f>500/6</f>
        <v>83.333333333333329</v>
      </c>
      <c r="P35" s="144" t="s">
        <v>31</v>
      </c>
    </row>
    <row r="36" spans="2:18" ht="12" customHeight="1" x14ac:dyDescent="0.3">
      <c r="B36" s="49" t="s">
        <v>49</v>
      </c>
      <c r="C36" s="49"/>
      <c r="D36" s="162"/>
      <c r="E36" s="17" t="s">
        <v>20</v>
      </c>
      <c r="F36" s="133"/>
      <c r="G36" s="55">
        <v>3706</v>
      </c>
      <c r="H36" s="90">
        <v>1</v>
      </c>
      <c r="I36" s="92">
        <v>7</v>
      </c>
      <c r="J36" s="90" t="s">
        <v>54</v>
      </c>
      <c r="K36" s="156"/>
      <c r="L36" s="141"/>
      <c r="M36" s="133"/>
      <c r="N36" s="133"/>
      <c r="O36" s="141"/>
      <c r="P36" s="145"/>
      <c r="R36" s="114">
        <v>12</v>
      </c>
    </row>
    <row r="37" spans="2:18" ht="12" customHeight="1" x14ac:dyDescent="0.3">
      <c r="B37" s="100" t="s">
        <v>28</v>
      </c>
      <c r="C37" s="100"/>
      <c r="D37" s="162">
        <v>4</v>
      </c>
      <c r="E37" s="35" t="s">
        <v>20</v>
      </c>
      <c r="F37" s="176">
        <f>G37-G38</f>
        <v>97</v>
      </c>
      <c r="G37" s="55">
        <v>3815</v>
      </c>
      <c r="H37" s="94" t="s">
        <v>7</v>
      </c>
      <c r="I37" s="97">
        <v>3</v>
      </c>
      <c r="J37" s="94" t="s">
        <v>53</v>
      </c>
      <c r="K37" s="165" t="s">
        <v>23</v>
      </c>
      <c r="L37" s="141">
        <v>63.29</v>
      </c>
      <c r="M37" s="134" t="s">
        <v>102</v>
      </c>
      <c r="N37" s="133">
        <v>6</v>
      </c>
      <c r="O37" s="141">
        <f>700/12</f>
        <v>58.333333333333336</v>
      </c>
      <c r="P37" s="144" t="s">
        <v>32</v>
      </c>
    </row>
    <row r="38" spans="2:18" ht="12" customHeight="1" x14ac:dyDescent="0.3">
      <c r="B38" s="101" t="s">
        <v>6</v>
      </c>
      <c r="C38" s="101"/>
      <c r="D38" s="173"/>
      <c r="E38" s="56" t="s">
        <v>37</v>
      </c>
      <c r="F38" s="177"/>
      <c r="G38" s="95">
        <v>3718</v>
      </c>
      <c r="H38" s="95" t="s">
        <v>7</v>
      </c>
      <c r="I38" s="98">
        <v>6</v>
      </c>
      <c r="J38" s="95" t="s">
        <v>72</v>
      </c>
      <c r="K38" s="178"/>
      <c r="L38" s="142"/>
      <c r="M38" s="135"/>
      <c r="N38" s="136"/>
      <c r="O38" s="142"/>
      <c r="P38" s="146"/>
      <c r="R38" s="114">
        <v>18</v>
      </c>
    </row>
    <row r="39" spans="2:18" ht="12" customHeight="1" x14ac:dyDescent="0.3">
      <c r="F39" s="27"/>
      <c r="M39" s="19"/>
      <c r="P39" s="33"/>
    </row>
    <row r="40" spans="2:18" ht="12" customHeight="1" x14ac:dyDescent="0.3">
      <c r="F40" s="27"/>
      <c r="M40" s="19"/>
      <c r="P40" s="41"/>
    </row>
    <row r="41" spans="2:18" ht="12" customHeight="1" x14ac:dyDescent="0.3">
      <c r="B41" s="169" t="s">
        <v>12</v>
      </c>
      <c r="C41" s="38"/>
      <c r="D41" s="169" t="s">
        <v>0</v>
      </c>
      <c r="E41" s="170" t="s">
        <v>33</v>
      </c>
      <c r="F41" s="40" t="s">
        <v>18</v>
      </c>
      <c r="G41" s="152" t="s">
        <v>18</v>
      </c>
      <c r="H41" s="174" t="s">
        <v>39</v>
      </c>
      <c r="I41" s="166" t="s">
        <v>17</v>
      </c>
      <c r="J41" s="152" t="s">
        <v>74</v>
      </c>
      <c r="K41" s="154"/>
      <c r="L41" s="157" t="s">
        <v>25</v>
      </c>
      <c r="M41" s="152" t="s">
        <v>79</v>
      </c>
      <c r="N41" s="137" t="s">
        <v>40</v>
      </c>
      <c r="O41" s="157" t="s">
        <v>24</v>
      </c>
      <c r="P41" s="139" t="s">
        <v>38</v>
      </c>
    </row>
    <row r="42" spans="2:18" ht="12" customHeight="1" x14ac:dyDescent="0.3">
      <c r="B42" s="153"/>
      <c r="C42" s="39"/>
      <c r="D42" s="153"/>
      <c r="E42" s="171"/>
      <c r="F42" s="20" t="s">
        <v>21</v>
      </c>
      <c r="G42" s="153"/>
      <c r="H42" s="171"/>
      <c r="I42" s="167"/>
      <c r="J42" s="153"/>
      <c r="K42" s="155"/>
      <c r="L42" s="158"/>
      <c r="M42" s="153"/>
      <c r="N42" s="138"/>
      <c r="O42" s="158"/>
      <c r="P42" s="140"/>
    </row>
    <row r="43" spans="2:18" ht="12" customHeight="1" x14ac:dyDescent="0.3">
      <c r="B43" s="52" t="s">
        <v>10</v>
      </c>
      <c r="C43" s="52"/>
      <c r="D43" s="172">
        <v>1</v>
      </c>
      <c r="E43" s="17" t="s">
        <v>20</v>
      </c>
      <c r="F43" s="143">
        <f>G43-G44</f>
        <v>57</v>
      </c>
      <c r="G43" s="96">
        <v>3851</v>
      </c>
      <c r="H43" s="96" t="s">
        <v>7</v>
      </c>
      <c r="I43" s="99">
        <v>1</v>
      </c>
      <c r="J43" s="96" t="s">
        <v>57</v>
      </c>
      <c r="K43" s="175" t="s">
        <v>23</v>
      </c>
      <c r="L43" s="179">
        <v>57.91</v>
      </c>
      <c r="M43" s="143" t="s">
        <v>103</v>
      </c>
      <c r="N43" s="143">
        <v>3</v>
      </c>
      <c r="O43" s="161">
        <f>500/6</f>
        <v>83.333333333333329</v>
      </c>
      <c r="P43" s="150" t="s">
        <v>104</v>
      </c>
    </row>
    <row r="44" spans="2:18" ht="12" customHeight="1" x14ac:dyDescent="0.3">
      <c r="B44" s="49" t="s">
        <v>11</v>
      </c>
      <c r="C44" s="49"/>
      <c r="D44" s="162"/>
      <c r="E44" s="17" t="s">
        <v>20</v>
      </c>
      <c r="F44" s="133"/>
      <c r="G44" s="94">
        <v>3794</v>
      </c>
      <c r="H44" s="94" t="s">
        <v>7</v>
      </c>
      <c r="I44" s="97">
        <v>4</v>
      </c>
      <c r="J44" s="94" t="s">
        <v>50</v>
      </c>
      <c r="K44" s="156"/>
      <c r="L44" s="180"/>
      <c r="M44" s="133"/>
      <c r="N44" s="133"/>
      <c r="O44" s="141"/>
      <c r="P44" s="151"/>
      <c r="R44" s="114">
        <v>3</v>
      </c>
    </row>
    <row r="45" spans="2:18" ht="12" customHeight="1" x14ac:dyDescent="0.3">
      <c r="B45" s="119" t="s">
        <v>14</v>
      </c>
      <c r="C45" s="119"/>
      <c r="D45" s="162">
        <v>2</v>
      </c>
      <c r="E45" s="17" t="s">
        <v>20</v>
      </c>
      <c r="F45" s="133">
        <f>G45-G46</f>
        <v>25</v>
      </c>
      <c r="G45" s="119">
        <v>3840</v>
      </c>
      <c r="H45" s="119" t="s">
        <v>7</v>
      </c>
      <c r="I45" s="121">
        <v>2</v>
      </c>
      <c r="J45" s="119" t="s">
        <v>56</v>
      </c>
      <c r="K45" s="156" t="s">
        <v>23</v>
      </c>
      <c r="L45" s="141">
        <v>53.49</v>
      </c>
      <c r="M45" s="119" t="s">
        <v>128</v>
      </c>
      <c r="N45" s="133">
        <v>8</v>
      </c>
      <c r="O45" s="141">
        <f>900/16</f>
        <v>56.25</v>
      </c>
      <c r="P45" s="144" t="s">
        <v>32</v>
      </c>
    </row>
    <row r="46" spans="2:18" ht="12" customHeight="1" x14ac:dyDescent="0.3">
      <c r="B46" s="122" t="s">
        <v>28</v>
      </c>
      <c r="C46" s="122"/>
      <c r="D46" s="173"/>
      <c r="E46" s="18" t="s">
        <v>20</v>
      </c>
      <c r="F46" s="136"/>
      <c r="G46" s="113">
        <v>3815</v>
      </c>
      <c r="H46" s="120" t="s">
        <v>7</v>
      </c>
      <c r="I46" s="122">
        <v>3</v>
      </c>
      <c r="J46" s="120" t="s">
        <v>53</v>
      </c>
      <c r="K46" s="168"/>
      <c r="L46" s="142"/>
      <c r="M46" s="123" t="s">
        <v>129</v>
      </c>
      <c r="N46" s="136"/>
      <c r="O46" s="142"/>
      <c r="P46" s="146"/>
      <c r="R46" s="114">
        <v>11</v>
      </c>
    </row>
    <row r="47" spans="2:18" ht="12" customHeight="1" x14ac:dyDescent="0.3">
      <c r="F47" s="27"/>
      <c r="M47" s="124"/>
      <c r="P47" s="125"/>
    </row>
    <row r="48" spans="2:18" ht="12" customHeight="1" x14ac:dyDescent="0.3">
      <c r="B48" s="25"/>
      <c r="C48" s="25"/>
      <c r="D48" s="26"/>
      <c r="E48" s="25"/>
      <c r="F48" s="25"/>
      <c r="G48" s="25"/>
      <c r="H48" s="25"/>
      <c r="I48" s="26"/>
      <c r="J48" s="126"/>
      <c r="K48" s="127"/>
      <c r="L48" s="128"/>
      <c r="M48" s="126"/>
      <c r="N48" s="129"/>
      <c r="O48" s="130"/>
      <c r="P48" s="42"/>
      <c r="Q48" s="131"/>
      <c r="R48" s="132"/>
    </row>
    <row r="49" spans="2:20" s="10" customFormat="1" ht="12" customHeight="1" x14ac:dyDescent="0.3">
      <c r="B49" s="169" t="s">
        <v>12</v>
      </c>
      <c r="C49" s="38"/>
      <c r="D49" s="169" t="s">
        <v>0</v>
      </c>
      <c r="E49" s="170" t="s">
        <v>33</v>
      </c>
      <c r="F49" s="40" t="s">
        <v>18</v>
      </c>
      <c r="G49" s="152" t="s">
        <v>18</v>
      </c>
      <c r="H49" s="174" t="s">
        <v>39</v>
      </c>
      <c r="I49" s="166" t="s">
        <v>17</v>
      </c>
      <c r="J49" s="137" t="s">
        <v>73</v>
      </c>
      <c r="K49" s="45"/>
      <c r="L49" s="157" t="s">
        <v>25</v>
      </c>
      <c r="M49" s="152" t="s">
        <v>106</v>
      </c>
      <c r="N49" s="137" t="s">
        <v>40</v>
      </c>
      <c r="O49" s="159" t="s">
        <v>24</v>
      </c>
      <c r="P49" s="139" t="s">
        <v>38</v>
      </c>
      <c r="R49" s="116"/>
      <c r="S49" s="29"/>
      <c r="T49" s="29"/>
    </row>
    <row r="50" spans="2:20" s="1" customFormat="1" ht="12" customHeight="1" x14ac:dyDescent="0.3">
      <c r="B50" s="153"/>
      <c r="C50" s="39"/>
      <c r="D50" s="153"/>
      <c r="E50" s="171"/>
      <c r="F50" s="20" t="s">
        <v>21</v>
      </c>
      <c r="G50" s="153"/>
      <c r="H50" s="171"/>
      <c r="I50" s="167"/>
      <c r="J50" s="138"/>
      <c r="K50" s="46"/>
      <c r="L50" s="158"/>
      <c r="M50" s="153"/>
      <c r="N50" s="138"/>
      <c r="O50" s="160"/>
      <c r="P50" s="140"/>
      <c r="R50" s="117"/>
      <c r="S50" s="28"/>
      <c r="T50" s="28"/>
    </row>
    <row r="51" spans="2:20" s="4" customFormat="1" ht="12" customHeight="1" x14ac:dyDescent="0.3">
      <c r="B51" s="52" t="s">
        <v>28</v>
      </c>
      <c r="C51" s="52"/>
      <c r="D51" s="172">
        <v>1</v>
      </c>
      <c r="E51" s="17" t="s">
        <v>20</v>
      </c>
      <c r="F51" s="143">
        <f>G51-G52</f>
        <v>21</v>
      </c>
      <c r="G51" s="118">
        <v>3815</v>
      </c>
      <c r="H51" s="104" t="s">
        <v>7</v>
      </c>
      <c r="I51" s="108">
        <v>3</v>
      </c>
      <c r="J51" s="104" t="s">
        <v>53</v>
      </c>
      <c r="K51" s="164" t="s">
        <v>23</v>
      </c>
      <c r="L51" s="181" t="s">
        <v>105</v>
      </c>
      <c r="M51" s="143" t="s">
        <v>116</v>
      </c>
      <c r="N51" s="143">
        <v>4</v>
      </c>
      <c r="O51" s="161">
        <v>75</v>
      </c>
      <c r="P51" s="150" t="s">
        <v>31</v>
      </c>
      <c r="R51" s="115"/>
      <c r="S51" s="3"/>
      <c r="T51" s="3"/>
    </row>
    <row r="52" spans="2:20" s="4" customFormat="1" ht="12" customHeight="1" x14ac:dyDescent="0.3">
      <c r="B52" s="49" t="s">
        <v>11</v>
      </c>
      <c r="C52" s="49"/>
      <c r="D52" s="162"/>
      <c r="E52" s="17" t="s">
        <v>20</v>
      </c>
      <c r="F52" s="133"/>
      <c r="G52" s="102">
        <v>3794</v>
      </c>
      <c r="H52" s="102" t="s">
        <v>7</v>
      </c>
      <c r="I52" s="105">
        <v>4</v>
      </c>
      <c r="J52" s="102" t="s">
        <v>107</v>
      </c>
      <c r="K52" s="165"/>
      <c r="L52" s="182"/>
      <c r="M52" s="133"/>
      <c r="N52" s="133"/>
      <c r="O52" s="141"/>
      <c r="P52" s="151"/>
      <c r="R52" s="115">
        <v>4</v>
      </c>
      <c r="S52" s="3"/>
      <c r="T52" s="3"/>
    </row>
    <row r="53" spans="2:20" s="4" customFormat="1" ht="3" customHeight="1" x14ac:dyDescent="0.3">
      <c r="B53" s="49"/>
      <c r="C53" s="49"/>
      <c r="D53" s="49"/>
      <c r="E53" s="17"/>
      <c r="F53" s="48"/>
      <c r="G53" s="109"/>
      <c r="H53" s="109"/>
      <c r="I53" s="105"/>
      <c r="J53" s="109"/>
      <c r="K53" s="50"/>
      <c r="L53" s="57"/>
      <c r="M53" s="51"/>
      <c r="N53" s="51"/>
      <c r="O53" s="51"/>
      <c r="P53" s="36"/>
      <c r="R53" s="115"/>
      <c r="S53" s="3"/>
      <c r="T53" s="3"/>
    </row>
    <row r="54" spans="2:20" s="1" customFormat="1" ht="12" customHeight="1" x14ac:dyDescent="0.3">
      <c r="B54" s="102" t="s">
        <v>10</v>
      </c>
      <c r="C54" s="110"/>
      <c r="D54" s="162">
        <v>2</v>
      </c>
      <c r="E54" s="17" t="s">
        <v>20</v>
      </c>
      <c r="F54" s="133">
        <f>ABS(G54-G55)</f>
        <v>11</v>
      </c>
      <c r="G54" s="102">
        <v>3851</v>
      </c>
      <c r="H54" s="102" t="s">
        <v>7</v>
      </c>
      <c r="I54" s="105">
        <v>1</v>
      </c>
      <c r="J54" s="102" t="s">
        <v>57</v>
      </c>
      <c r="K54" s="156" t="s">
        <v>23</v>
      </c>
      <c r="L54" s="183">
        <v>51.54</v>
      </c>
      <c r="M54" s="133" t="s">
        <v>127</v>
      </c>
      <c r="N54" s="133">
        <v>4</v>
      </c>
      <c r="O54" s="141">
        <f>500/8</f>
        <v>62.5</v>
      </c>
      <c r="P54" s="144" t="s">
        <v>30</v>
      </c>
      <c r="R54" s="117"/>
      <c r="S54" s="28"/>
      <c r="T54" s="28"/>
    </row>
    <row r="55" spans="2:20" s="1" customFormat="1" ht="12" customHeight="1" x14ac:dyDescent="0.3">
      <c r="B55" s="103" t="s">
        <v>14</v>
      </c>
      <c r="C55" s="107"/>
      <c r="D55" s="173"/>
      <c r="E55" s="18" t="s">
        <v>20</v>
      </c>
      <c r="F55" s="136"/>
      <c r="G55" s="103">
        <v>3840</v>
      </c>
      <c r="H55" s="103" t="s">
        <v>7</v>
      </c>
      <c r="I55" s="106">
        <v>2</v>
      </c>
      <c r="J55" s="103" t="s">
        <v>56</v>
      </c>
      <c r="K55" s="168"/>
      <c r="L55" s="184"/>
      <c r="M55" s="136"/>
      <c r="N55" s="136"/>
      <c r="O55" s="142"/>
      <c r="P55" s="146"/>
      <c r="R55" s="117">
        <v>4</v>
      </c>
      <c r="S55" s="28"/>
      <c r="T55" s="28"/>
    </row>
  </sheetData>
  <sortState ref="A101:V132">
    <sortCondition ref="I101:I132"/>
  </sortState>
  <mergeCells count="180">
    <mergeCell ref="N7:O7"/>
    <mergeCell ref="M54:M55"/>
    <mergeCell ref="L11:L12"/>
    <mergeCell ref="L13:L14"/>
    <mergeCell ref="L15:L16"/>
    <mergeCell ref="L17:L18"/>
    <mergeCell ref="L19:L20"/>
    <mergeCell ref="L21:L22"/>
    <mergeCell ref="L23:L24"/>
    <mergeCell ref="L25:L26"/>
    <mergeCell ref="L31:L32"/>
    <mergeCell ref="L33:L34"/>
    <mergeCell ref="L35:L36"/>
    <mergeCell ref="L37:L38"/>
    <mergeCell ref="O9:O10"/>
    <mergeCell ref="P54:P55"/>
    <mergeCell ref="M51:M52"/>
    <mergeCell ref="I9:I10"/>
    <mergeCell ref="D9:D10"/>
    <mergeCell ref="E9:E10"/>
    <mergeCell ref="K11:K12"/>
    <mergeCell ref="K13:K14"/>
    <mergeCell ref="G9:G10"/>
    <mergeCell ref="F11:F12"/>
    <mergeCell ref="H9:H10"/>
    <mergeCell ref="K45:K46"/>
    <mergeCell ref="K37:K38"/>
    <mergeCell ref="G49:G50"/>
    <mergeCell ref="H49:H50"/>
    <mergeCell ref="G41:G42"/>
    <mergeCell ref="H41:H42"/>
    <mergeCell ref="L43:L44"/>
    <mergeCell ref="L45:L46"/>
    <mergeCell ref="L51:L52"/>
    <mergeCell ref="L54:L55"/>
    <mergeCell ref="D54:D55"/>
    <mergeCell ref="F54:F55"/>
    <mergeCell ref="K54:K55"/>
    <mergeCell ref="I29:I30"/>
    <mergeCell ref="K31:K32"/>
    <mergeCell ref="O54:O55"/>
    <mergeCell ref="D19:D20"/>
    <mergeCell ref="F17:F18"/>
    <mergeCell ref="K41:K42"/>
    <mergeCell ref="H29:H30"/>
    <mergeCell ref="I41:I42"/>
    <mergeCell ref="J41:J42"/>
    <mergeCell ref="K33:K34"/>
    <mergeCell ref="K43:K44"/>
    <mergeCell ref="D15:D16"/>
    <mergeCell ref="D25:D26"/>
    <mergeCell ref="D51:D52"/>
    <mergeCell ref="F51:F52"/>
    <mergeCell ref="D37:D38"/>
    <mergeCell ref="F37:F38"/>
    <mergeCell ref="O13:O14"/>
    <mergeCell ref="M9:M10"/>
    <mergeCell ref="O15:O16"/>
    <mergeCell ref="L9:L10"/>
    <mergeCell ref="D11:D12"/>
    <mergeCell ref="F13:F14"/>
    <mergeCell ref="N11:N12"/>
    <mergeCell ref="N13:N14"/>
    <mergeCell ref="D13:D14"/>
    <mergeCell ref="B9:B10"/>
    <mergeCell ref="F15:F16"/>
    <mergeCell ref="D17:D18"/>
    <mergeCell ref="B49:B50"/>
    <mergeCell ref="D49:D50"/>
    <mergeCell ref="E49:E50"/>
    <mergeCell ref="B29:B30"/>
    <mergeCell ref="B41:B42"/>
    <mergeCell ref="D29:D30"/>
    <mergeCell ref="E29:E30"/>
    <mergeCell ref="D43:D44"/>
    <mergeCell ref="D45:D46"/>
    <mergeCell ref="D41:D42"/>
    <mergeCell ref="E41:E42"/>
    <mergeCell ref="D31:D32"/>
    <mergeCell ref="D35:D36"/>
    <mergeCell ref="K15:K16"/>
    <mergeCell ref="K25:K26"/>
    <mergeCell ref="K17:K18"/>
    <mergeCell ref="K19:K20"/>
    <mergeCell ref="K23:K24"/>
    <mergeCell ref="K51:K52"/>
    <mergeCell ref="O51:O52"/>
    <mergeCell ref="O17:O18"/>
    <mergeCell ref="O19:O20"/>
    <mergeCell ref="M31:M32"/>
    <mergeCell ref="O31:O32"/>
    <mergeCell ref="O43:O44"/>
    <mergeCell ref="I49:I50"/>
    <mergeCell ref="F33:F34"/>
    <mergeCell ref="F45:F46"/>
    <mergeCell ref="F43:F44"/>
    <mergeCell ref="N45:N46"/>
    <mergeCell ref="N51:N52"/>
    <mergeCell ref="D23:D24"/>
    <mergeCell ref="F21:F22"/>
    <mergeCell ref="F23:F24"/>
    <mergeCell ref="D21:D22"/>
    <mergeCell ref="F25:F26"/>
    <mergeCell ref="O35:O36"/>
    <mergeCell ref="F31:F32"/>
    <mergeCell ref="D33:D34"/>
    <mergeCell ref="F19:F20"/>
    <mergeCell ref="O25:O26"/>
    <mergeCell ref="F35:F36"/>
    <mergeCell ref="M21:M22"/>
    <mergeCell ref="J49:J50"/>
    <mergeCell ref="M49:M50"/>
    <mergeCell ref="O49:O50"/>
    <mergeCell ref="M15:M16"/>
    <mergeCell ref="M25:M26"/>
    <mergeCell ref="O11:O12"/>
    <mergeCell ref="M23:M24"/>
    <mergeCell ref="M11:M12"/>
    <mergeCell ref="L41:L42"/>
    <mergeCell ref="M41:M42"/>
    <mergeCell ref="O41:O42"/>
    <mergeCell ref="M13:M14"/>
    <mergeCell ref="M17:M18"/>
    <mergeCell ref="M19:M20"/>
    <mergeCell ref="P51:P52"/>
    <mergeCell ref="P35:P36"/>
    <mergeCell ref="P33:P34"/>
    <mergeCell ref="L49:L50"/>
    <mergeCell ref="L29:L30"/>
    <mergeCell ref="M29:M30"/>
    <mergeCell ref="O29:O30"/>
    <mergeCell ref="O21:O22"/>
    <mergeCell ref="O23:O24"/>
    <mergeCell ref="P45:P46"/>
    <mergeCell ref="P37:P38"/>
    <mergeCell ref="M33:M34"/>
    <mergeCell ref="O33:O34"/>
    <mergeCell ref="O45:O46"/>
    <mergeCell ref="P11:P12"/>
    <mergeCell ref="P9:P10"/>
    <mergeCell ref="P29:P30"/>
    <mergeCell ref="P41:P42"/>
    <mergeCell ref="G29:G30"/>
    <mergeCell ref="J9:J10"/>
    <mergeCell ref="K9:K10"/>
    <mergeCell ref="J29:J30"/>
    <mergeCell ref="K29:K30"/>
    <mergeCell ref="K35:K36"/>
    <mergeCell ref="K21:K22"/>
    <mergeCell ref="P13:P14"/>
    <mergeCell ref="P49:P50"/>
    <mergeCell ref="O37:O38"/>
    <mergeCell ref="M43:M44"/>
    <mergeCell ref="P15:P16"/>
    <mergeCell ref="P17:P18"/>
    <mergeCell ref="P19:P20"/>
    <mergeCell ref="P21:P22"/>
    <mergeCell ref="P23:P24"/>
    <mergeCell ref="P25:P26"/>
    <mergeCell ref="P27:P28"/>
    <mergeCell ref="P31:P32"/>
    <mergeCell ref="P43:P44"/>
    <mergeCell ref="M35:M36"/>
    <mergeCell ref="N15:N16"/>
    <mergeCell ref="N17:N18"/>
    <mergeCell ref="N19:N20"/>
    <mergeCell ref="N21:N22"/>
    <mergeCell ref="N23:N24"/>
    <mergeCell ref="N25:N26"/>
    <mergeCell ref="N31:N32"/>
    <mergeCell ref="N33:N34"/>
    <mergeCell ref="N35:N36"/>
    <mergeCell ref="N37:N38"/>
    <mergeCell ref="N43:N44"/>
    <mergeCell ref="M37:M38"/>
    <mergeCell ref="N54:N55"/>
    <mergeCell ref="N9:N10"/>
    <mergeCell ref="N29:N30"/>
    <mergeCell ref="N41:N42"/>
    <mergeCell ref="N49:N5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zoomScale="178" zoomScaleNormal="178" workbookViewId="0">
      <selection activeCell="A2" sqref="A2"/>
    </sheetView>
  </sheetViews>
  <sheetFormatPr defaultColWidth="9.109375" defaultRowHeight="14.4" x14ac:dyDescent="0.3"/>
  <cols>
    <col min="1" max="1" width="1.6640625" style="63" customWidth="1"/>
    <col min="2" max="2" width="7.6640625" style="63" customWidth="1"/>
    <col min="3" max="3" width="5" style="63" customWidth="1"/>
    <col min="4" max="4" width="6.33203125" style="63" customWidth="1"/>
    <col min="5" max="5" width="3.33203125" style="63" customWidth="1"/>
    <col min="6" max="6" width="0.44140625" style="63" customWidth="1"/>
    <col min="7" max="7" width="5" style="63" customWidth="1"/>
    <col min="8" max="8" width="6.33203125" style="63" customWidth="1"/>
    <col min="9" max="9" width="3.6640625" style="63" customWidth="1"/>
    <col min="10" max="10" width="5" style="63" customWidth="1"/>
    <col min="11" max="11" width="6.33203125" style="63" customWidth="1"/>
    <col min="12" max="12" width="3.33203125" style="63" customWidth="1"/>
    <col min="13" max="13" width="0.44140625" style="63" customWidth="1"/>
    <col min="14" max="14" width="5" style="63" customWidth="1"/>
    <col min="15" max="15" width="6.33203125" style="63" customWidth="1"/>
    <col min="16" max="16" width="3.6640625" style="63" customWidth="1"/>
    <col min="17" max="17" width="5" style="63" customWidth="1"/>
    <col min="18" max="18" width="6.33203125" style="63" customWidth="1"/>
    <col min="19" max="19" width="3.33203125" style="63" customWidth="1"/>
    <col min="20" max="20" width="0.44140625" style="63" customWidth="1"/>
    <col min="21" max="21" width="5" style="63" customWidth="1"/>
    <col min="22" max="22" width="6.33203125" style="63" customWidth="1"/>
    <col min="23" max="23" width="3.6640625" style="63" customWidth="1"/>
    <col min="24" max="24" width="3.6640625" style="6" customWidth="1"/>
    <col min="25" max="25" width="3.6640625" style="63" customWidth="1"/>
    <col min="26" max="16384" width="9.109375" style="63"/>
  </cols>
  <sheetData>
    <row r="1" spans="1:25" ht="23.4" x14ac:dyDescent="0.3">
      <c r="A1" s="62" t="s">
        <v>130</v>
      </c>
    </row>
    <row r="4" spans="1:25" s="64" customFormat="1" ht="11.1" customHeight="1" x14ac:dyDescent="0.3">
      <c r="B4" s="65"/>
      <c r="C4" s="195" t="s">
        <v>3</v>
      </c>
      <c r="D4" s="195"/>
      <c r="E4" s="195"/>
      <c r="F4" s="195"/>
      <c r="G4" s="195"/>
      <c r="H4" s="195"/>
      <c r="I4" s="195"/>
      <c r="J4" s="190" t="s">
        <v>8</v>
      </c>
      <c r="K4" s="191"/>
      <c r="L4" s="191"/>
      <c r="M4" s="191"/>
      <c r="N4" s="191"/>
      <c r="O4" s="191"/>
      <c r="P4" s="192"/>
      <c r="Q4" s="195" t="s">
        <v>4</v>
      </c>
      <c r="R4" s="195"/>
      <c r="S4" s="195"/>
      <c r="T4" s="195"/>
      <c r="U4" s="195"/>
      <c r="V4" s="195"/>
      <c r="W4" s="196"/>
      <c r="X4" s="28"/>
    </row>
    <row r="5" spans="1:25" s="64" customFormat="1" ht="11.1" customHeight="1" x14ac:dyDescent="0.3">
      <c r="B5" s="187" t="s">
        <v>35</v>
      </c>
      <c r="C5" s="189" t="s">
        <v>15</v>
      </c>
      <c r="D5" s="189"/>
      <c r="E5" s="189"/>
      <c r="F5" s="60"/>
      <c r="G5" s="189" t="s">
        <v>16</v>
      </c>
      <c r="H5" s="189"/>
      <c r="I5" s="193"/>
      <c r="J5" s="194" t="s">
        <v>15</v>
      </c>
      <c r="K5" s="194"/>
      <c r="L5" s="194"/>
      <c r="M5" s="66"/>
      <c r="N5" s="189" t="s">
        <v>16</v>
      </c>
      <c r="O5" s="189"/>
      <c r="P5" s="193"/>
      <c r="Q5" s="194" t="s">
        <v>15</v>
      </c>
      <c r="R5" s="194"/>
      <c r="S5" s="194"/>
      <c r="T5" s="66"/>
      <c r="U5" s="189" t="s">
        <v>16</v>
      </c>
      <c r="V5" s="189"/>
      <c r="W5" s="189"/>
      <c r="X5" s="28"/>
    </row>
    <row r="6" spans="1:25" s="64" customFormat="1" ht="11.1" customHeight="1" x14ac:dyDescent="0.3">
      <c r="B6" s="188"/>
      <c r="C6" s="197" t="s">
        <v>1</v>
      </c>
      <c r="D6" s="198"/>
      <c r="E6" s="60" t="s">
        <v>19</v>
      </c>
      <c r="F6" s="67"/>
      <c r="G6" s="197" t="s">
        <v>1</v>
      </c>
      <c r="H6" s="198"/>
      <c r="I6" s="68" t="s">
        <v>19</v>
      </c>
      <c r="J6" s="199" t="s">
        <v>1</v>
      </c>
      <c r="K6" s="198"/>
      <c r="L6" s="60" t="s">
        <v>19</v>
      </c>
      <c r="M6" s="67"/>
      <c r="N6" s="197" t="s">
        <v>1</v>
      </c>
      <c r="O6" s="198"/>
      <c r="P6" s="68" t="s">
        <v>19</v>
      </c>
      <c r="Q6" s="199" t="s">
        <v>1</v>
      </c>
      <c r="R6" s="198"/>
      <c r="S6" s="60" t="s">
        <v>19</v>
      </c>
      <c r="T6" s="67"/>
      <c r="U6" s="197" t="s">
        <v>1</v>
      </c>
      <c r="V6" s="198"/>
      <c r="W6" s="60" t="s">
        <v>19</v>
      </c>
      <c r="X6" s="28"/>
    </row>
    <row r="7" spans="1:25" s="69" customFormat="1" ht="2.1" customHeight="1" x14ac:dyDescent="0.3">
      <c r="B7" s="58"/>
      <c r="C7" s="58"/>
      <c r="D7" s="58"/>
      <c r="E7" s="58"/>
      <c r="F7" s="58"/>
      <c r="G7" s="58"/>
      <c r="H7" s="58"/>
      <c r="I7" s="70"/>
      <c r="J7" s="71"/>
      <c r="K7" s="58"/>
      <c r="L7" s="58"/>
      <c r="M7" s="58"/>
      <c r="N7" s="58"/>
      <c r="O7" s="58"/>
      <c r="P7" s="70"/>
      <c r="Q7" s="71"/>
      <c r="R7" s="58"/>
      <c r="S7" s="71"/>
      <c r="T7" s="71"/>
      <c r="U7" s="58"/>
      <c r="V7" s="58"/>
      <c r="W7" s="58"/>
      <c r="X7" s="3"/>
    </row>
    <row r="8" spans="1:25" s="69" customFormat="1" ht="11.1" customHeight="1" x14ac:dyDescent="0.3">
      <c r="B8" s="61">
        <v>1</v>
      </c>
      <c r="C8" s="72" t="s">
        <v>84</v>
      </c>
      <c r="D8" s="58" t="s">
        <v>85</v>
      </c>
      <c r="E8" s="58">
        <v>35</v>
      </c>
      <c r="F8" s="58"/>
      <c r="G8" s="73" t="s">
        <v>86</v>
      </c>
      <c r="H8" s="58" t="s">
        <v>87</v>
      </c>
      <c r="I8" s="70">
        <v>117</v>
      </c>
      <c r="J8" s="74" t="s">
        <v>88</v>
      </c>
      <c r="K8" s="58" t="s">
        <v>89</v>
      </c>
      <c r="L8" s="58">
        <v>28</v>
      </c>
      <c r="M8" s="58"/>
      <c r="N8" s="11" t="s">
        <v>90</v>
      </c>
      <c r="O8" s="58" t="s">
        <v>89</v>
      </c>
      <c r="P8" s="70">
        <v>115</v>
      </c>
      <c r="Q8" s="74" t="s">
        <v>91</v>
      </c>
      <c r="R8" s="58" t="s">
        <v>92</v>
      </c>
      <c r="S8" s="58">
        <v>70</v>
      </c>
      <c r="T8" s="58"/>
      <c r="U8" s="11" t="s">
        <v>26</v>
      </c>
      <c r="V8" s="58" t="s">
        <v>93</v>
      </c>
      <c r="W8" s="58">
        <v>106</v>
      </c>
      <c r="X8" s="3"/>
      <c r="Y8" s="3"/>
    </row>
    <row r="9" spans="1:25" s="69" customFormat="1" ht="11.1" customHeight="1" x14ac:dyDescent="0.3">
      <c r="B9" s="61" t="s">
        <v>113</v>
      </c>
      <c r="C9" s="72" t="s">
        <v>95</v>
      </c>
      <c r="D9" s="111" t="s">
        <v>96</v>
      </c>
      <c r="E9" s="111">
        <v>35</v>
      </c>
      <c r="F9" s="111"/>
      <c r="G9" s="11" t="s">
        <v>97</v>
      </c>
      <c r="H9" s="111" t="s">
        <v>98</v>
      </c>
      <c r="I9" s="70">
        <v>149</v>
      </c>
      <c r="J9" s="74" t="s">
        <v>99</v>
      </c>
      <c r="K9" s="111" t="s">
        <v>100</v>
      </c>
      <c r="L9" s="111">
        <v>38</v>
      </c>
      <c r="M9" s="111"/>
      <c r="N9" s="11" t="s">
        <v>101</v>
      </c>
      <c r="O9" s="111" t="s">
        <v>96</v>
      </c>
      <c r="P9" s="70">
        <v>122</v>
      </c>
      <c r="Q9" s="112" t="s">
        <v>2</v>
      </c>
      <c r="R9" s="87" t="s">
        <v>2</v>
      </c>
      <c r="S9" s="87" t="s">
        <v>2</v>
      </c>
      <c r="T9" s="87"/>
      <c r="U9" s="87" t="s">
        <v>2</v>
      </c>
      <c r="V9" s="87" t="s">
        <v>2</v>
      </c>
      <c r="W9" s="87" t="s">
        <v>2</v>
      </c>
      <c r="X9" s="3"/>
      <c r="Y9" s="3"/>
    </row>
    <row r="10" spans="1:25" s="69" customFormat="1" ht="11.1" customHeight="1" x14ac:dyDescent="0.3">
      <c r="B10" s="61" t="s">
        <v>114</v>
      </c>
      <c r="C10" s="72" t="s">
        <v>84</v>
      </c>
      <c r="D10" s="111" t="s">
        <v>27</v>
      </c>
      <c r="E10" s="111">
        <v>44</v>
      </c>
      <c r="F10" s="111"/>
      <c r="G10" s="11" t="s">
        <v>108</v>
      </c>
      <c r="H10" s="111" t="s">
        <v>27</v>
      </c>
      <c r="I10" s="70">
        <v>63</v>
      </c>
      <c r="J10" s="74" t="s">
        <v>109</v>
      </c>
      <c r="K10" s="111" t="s">
        <v>110</v>
      </c>
      <c r="L10" s="111">
        <v>43</v>
      </c>
      <c r="M10" s="111"/>
      <c r="N10" s="11" t="s">
        <v>111</v>
      </c>
      <c r="O10" s="111" t="s">
        <v>112</v>
      </c>
      <c r="P10" s="70">
        <v>220</v>
      </c>
      <c r="Q10" s="112" t="s">
        <v>2</v>
      </c>
      <c r="R10" s="87" t="s">
        <v>2</v>
      </c>
      <c r="S10" s="87" t="s">
        <v>2</v>
      </c>
      <c r="T10" s="87"/>
      <c r="U10" s="87" t="s">
        <v>2</v>
      </c>
      <c r="V10" s="87" t="s">
        <v>2</v>
      </c>
      <c r="W10" s="87" t="s">
        <v>2</v>
      </c>
      <c r="X10" s="86"/>
      <c r="Y10" s="3"/>
    </row>
    <row r="11" spans="1:25" s="69" customFormat="1" ht="11.1" customHeight="1" x14ac:dyDescent="0.3">
      <c r="B11" s="75" t="s">
        <v>115</v>
      </c>
      <c r="C11" s="72">
        <v>4</v>
      </c>
      <c r="D11" s="88" t="s">
        <v>117</v>
      </c>
      <c r="E11" s="88">
        <v>79</v>
      </c>
      <c r="F11" s="88"/>
      <c r="G11" s="11">
        <v>2</v>
      </c>
      <c r="H11" s="88" t="s">
        <v>117</v>
      </c>
      <c r="I11" s="70">
        <v>84</v>
      </c>
      <c r="J11" s="74">
        <v>1</v>
      </c>
      <c r="K11" s="88" t="s">
        <v>118</v>
      </c>
      <c r="L11" s="88">
        <v>157</v>
      </c>
      <c r="M11" s="88"/>
      <c r="N11" s="11">
        <v>3</v>
      </c>
      <c r="O11" s="88" t="s">
        <v>118</v>
      </c>
      <c r="P11" s="70">
        <v>294</v>
      </c>
      <c r="Q11" s="112" t="s">
        <v>2</v>
      </c>
      <c r="R11" s="87" t="s">
        <v>2</v>
      </c>
      <c r="S11" s="87" t="s">
        <v>2</v>
      </c>
      <c r="T11" s="87"/>
      <c r="U11" s="87" t="s">
        <v>2</v>
      </c>
      <c r="V11" s="87" t="s">
        <v>2</v>
      </c>
      <c r="W11" s="87" t="s">
        <v>2</v>
      </c>
      <c r="X11" s="3"/>
      <c r="Y11" s="3"/>
    </row>
    <row r="12" spans="1:25" s="69" customFormat="1" ht="11.1" customHeight="1" x14ac:dyDescent="0.3">
      <c r="B12" s="75" t="s">
        <v>9</v>
      </c>
      <c r="C12" s="72">
        <v>1</v>
      </c>
      <c r="D12" s="88" t="s">
        <v>119</v>
      </c>
      <c r="E12" s="88">
        <v>74</v>
      </c>
      <c r="F12" s="88"/>
      <c r="G12" s="11">
        <v>1</v>
      </c>
      <c r="H12" s="88" t="s">
        <v>119</v>
      </c>
      <c r="I12" s="70">
        <v>74</v>
      </c>
      <c r="J12" s="74">
        <v>3</v>
      </c>
      <c r="K12" s="88" t="s">
        <v>119</v>
      </c>
      <c r="L12" s="88">
        <v>58</v>
      </c>
      <c r="M12" s="88"/>
      <c r="N12" s="11">
        <v>2</v>
      </c>
      <c r="O12" s="88" t="s">
        <v>120</v>
      </c>
      <c r="P12" s="70">
        <v>164</v>
      </c>
      <c r="Q12" s="112" t="s">
        <v>2</v>
      </c>
      <c r="R12" s="87" t="s">
        <v>2</v>
      </c>
      <c r="S12" s="87" t="s">
        <v>2</v>
      </c>
      <c r="T12" s="87"/>
      <c r="U12" s="87" t="s">
        <v>2</v>
      </c>
      <c r="V12" s="87" t="s">
        <v>2</v>
      </c>
      <c r="W12" s="87" t="s">
        <v>2</v>
      </c>
      <c r="X12" s="3"/>
    </row>
    <row r="13" spans="1:25" s="69" customFormat="1" ht="11.1" customHeight="1" x14ac:dyDescent="0.3">
      <c r="B13" s="59" t="s">
        <v>34</v>
      </c>
      <c r="C13" s="76" t="s">
        <v>121</v>
      </c>
      <c r="D13" s="76" t="s">
        <v>85</v>
      </c>
      <c r="E13" s="76">
        <v>35</v>
      </c>
      <c r="F13" s="76"/>
      <c r="G13" s="76" t="s">
        <v>122</v>
      </c>
      <c r="H13" s="76" t="s">
        <v>98</v>
      </c>
      <c r="I13" s="77">
        <v>149</v>
      </c>
      <c r="J13" s="78" t="s">
        <v>123</v>
      </c>
      <c r="K13" s="76" t="s">
        <v>89</v>
      </c>
      <c r="L13" s="76">
        <v>28</v>
      </c>
      <c r="M13" s="76"/>
      <c r="N13" s="76" t="s">
        <v>124</v>
      </c>
      <c r="O13" s="76" t="s">
        <v>118</v>
      </c>
      <c r="P13" s="77">
        <v>294</v>
      </c>
      <c r="Q13" s="78" t="s">
        <v>125</v>
      </c>
      <c r="R13" s="76" t="s">
        <v>92</v>
      </c>
      <c r="S13" s="76">
        <v>70</v>
      </c>
      <c r="T13" s="76"/>
      <c r="U13" s="76" t="s">
        <v>126</v>
      </c>
      <c r="V13" s="76" t="s">
        <v>93</v>
      </c>
      <c r="W13" s="76">
        <v>106</v>
      </c>
      <c r="X13" s="3"/>
    </row>
    <row r="14" spans="1:25" s="82" customFormat="1" ht="11.1" customHeight="1" x14ac:dyDescent="0.3">
      <c r="A14" s="79"/>
      <c r="B14" s="60"/>
      <c r="C14" s="34"/>
      <c r="D14" s="34"/>
      <c r="E14" s="34"/>
      <c r="F14" s="34"/>
      <c r="G14" s="80"/>
      <c r="H14" s="34"/>
      <c r="I14" s="34"/>
      <c r="J14" s="81"/>
      <c r="K14" s="34"/>
      <c r="L14" s="34"/>
      <c r="M14" s="34"/>
      <c r="N14" s="34"/>
      <c r="O14" s="34"/>
      <c r="P14" s="34"/>
      <c r="Q14" s="81"/>
      <c r="R14" s="34"/>
      <c r="S14" s="34"/>
      <c r="T14" s="34"/>
      <c r="U14" s="81"/>
      <c r="V14" s="34"/>
      <c r="W14" s="34"/>
      <c r="X14" s="34"/>
    </row>
    <row r="15" spans="1:25" s="85" customFormat="1" ht="11.1" customHeight="1" x14ac:dyDescent="0.3">
      <c r="A15" s="83"/>
      <c r="B15" s="61"/>
      <c r="C15" s="58"/>
      <c r="D15" s="58"/>
      <c r="E15" s="58"/>
      <c r="F15" s="58"/>
      <c r="G15" s="84"/>
      <c r="H15" s="58"/>
      <c r="I15" s="58"/>
      <c r="J15" s="11"/>
      <c r="K15" s="58"/>
      <c r="L15" s="58"/>
      <c r="M15" s="58"/>
      <c r="N15" s="58"/>
      <c r="O15" s="58"/>
      <c r="P15" s="58"/>
      <c r="Q15" s="11"/>
      <c r="R15" s="58"/>
      <c r="S15" s="58"/>
      <c r="T15" s="58"/>
      <c r="U15" s="11"/>
      <c r="V15" s="58"/>
      <c r="W15" s="58"/>
      <c r="X15" s="58"/>
    </row>
  </sheetData>
  <mergeCells count="16">
    <mergeCell ref="C4:I4"/>
    <mergeCell ref="J4:P4"/>
    <mergeCell ref="Q4:W4"/>
    <mergeCell ref="B5:B6"/>
    <mergeCell ref="C5:E5"/>
    <mergeCell ref="G5:I5"/>
    <mergeCell ref="J5:L5"/>
    <mergeCell ref="N5:P5"/>
    <mergeCell ref="Q5:S5"/>
    <mergeCell ref="U5:W5"/>
    <mergeCell ref="C6:D6"/>
    <mergeCell ref="G6:H6"/>
    <mergeCell ref="J6:K6"/>
    <mergeCell ref="N6:O6"/>
    <mergeCell ref="Q6:R6"/>
    <mergeCell ref="U6:V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T'Cup5 results</vt:lpstr>
      <vt:lpstr>T'Cup 5 Shortest-longest</vt:lpstr>
    </vt:vector>
  </TitlesOfParts>
  <Company>University of Reading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annette.haworth@ahweb.org.uk</cp:lastModifiedBy>
  <cp:lastPrinted>2019-10-29T17:10:44Z</cp:lastPrinted>
  <dcterms:created xsi:type="dcterms:W3CDTF">2017-10-20T08:26:00Z</dcterms:created>
  <dcterms:modified xsi:type="dcterms:W3CDTF">2020-11-17T15:11:58Z</dcterms:modified>
</cp:coreProperties>
</file>